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e\Desktop\"/>
    </mc:Choice>
  </mc:AlternateContent>
  <bookViews>
    <workbookView xWindow="0" yWindow="0" windowWidth="14205" windowHeight="12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0" i="1" l="1"/>
  <c r="A70" i="1" l="1"/>
  <c r="P150" i="1" l="1"/>
  <c r="O150" i="1"/>
  <c r="N150" i="1"/>
  <c r="W150" i="1" s="1"/>
  <c r="M150" i="1"/>
  <c r="L150" i="1"/>
  <c r="K150" i="1"/>
  <c r="J150" i="1"/>
  <c r="I150" i="1"/>
  <c r="H150" i="1"/>
  <c r="G150" i="1"/>
  <c r="E150" i="1"/>
  <c r="F150" i="1"/>
  <c r="D150" i="1"/>
  <c r="C150" i="1"/>
  <c r="A150" i="1" s="1"/>
  <c r="P145" i="1" l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145" i="1" l="1"/>
  <c r="W145" i="1"/>
  <c r="P130" i="1"/>
  <c r="O130" i="1"/>
  <c r="N130" i="1"/>
  <c r="M130" i="1"/>
  <c r="L130" i="1"/>
  <c r="K130" i="1"/>
  <c r="J130" i="1"/>
  <c r="I130" i="1"/>
  <c r="H130" i="1"/>
  <c r="G130" i="1"/>
  <c r="F130" i="1"/>
  <c r="D130" i="1"/>
  <c r="E130" i="1"/>
  <c r="C130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W125" i="1" l="1"/>
  <c r="A130" i="1"/>
  <c r="A125" i="1"/>
  <c r="W13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N115" i="1"/>
  <c r="P115" i="1"/>
  <c r="O115" i="1"/>
  <c r="M115" i="1"/>
  <c r="L115" i="1"/>
  <c r="K115" i="1"/>
  <c r="J115" i="1"/>
  <c r="I115" i="1"/>
  <c r="H115" i="1"/>
  <c r="G115" i="1"/>
  <c r="F115" i="1"/>
  <c r="E115" i="1"/>
  <c r="D115" i="1"/>
  <c r="C115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L85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P85" i="1"/>
  <c r="O85" i="1"/>
  <c r="N85" i="1"/>
  <c r="M85" i="1"/>
  <c r="K85" i="1"/>
  <c r="J85" i="1"/>
  <c r="I85" i="1"/>
  <c r="H85" i="1"/>
  <c r="G85" i="1"/>
  <c r="F85" i="1"/>
  <c r="E85" i="1"/>
  <c r="D85" i="1"/>
  <c r="C85" i="1"/>
  <c r="W100" i="1" l="1"/>
  <c r="W110" i="1"/>
  <c r="W90" i="1"/>
  <c r="W115" i="1"/>
  <c r="W120" i="1"/>
  <c r="W105" i="1"/>
  <c r="A135" i="1"/>
  <c r="A120" i="1"/>
  <c r="A90" i="1"/>
  <c r="A95" i="1"/>
  <c r="A100" i="1"/>
  <c r="A105" i="1"/>
  <c r="A140" i="1"/>
  <c r="A85" i="1"/>
  <c r="W85" i="1"/>
  <c r="A115" i="1"/>
  <c r="W135" i="1"/>
  <c r="A110" i="1"/>
  <c r="W95" i="1"/>
  <c r="W140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W65" i="1" l="1"/>
  <c r="A75" i="1"/>
  <c r="W75" i="1"/>
  <c r="A65" i="1"/>
  <c r="P55" i="1" l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45" i="1" l="1"/>
  <c r="W50" i="1"/>
  <c r="W45" i="1"/>
  <c r="A40" i="1"/>
  <c r="A55" i="1"/>
  <c r="W40" i="1"/>
  <c r="A50" i="1"/>
  <c r="W5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35" i="1" l="1"/>
  <c r="A30" i="1"/>
  <c r="W30" i="1"/>
  <c r="A35" i="1"/>
  <c r="P15" i="1"/>
  <c r="O15" i="1"/>
  <c r="N15" i="1"/>
  <c r="M15" i="1"/>
  <c r="L15" i="1"/>
  <c r="K15" i="1"/>
  <c r="J15" i="1"/>
  <c r="I15" i="1"/>
  <c r="C25" i="1"/>
  <c r="D25" i="1"/>
  <c r="E25" i="1"/>
  <c r="P25" i="1"/>
  <c r="O25" i="1"/>
  <c r="N25" i="1"/>
  <c r="M25" i="1"/>
  <c r="L25" i="1"/>
  <c r="K25" i="1"/>
  <c r="J25" i="1"/>
  <c r="I25" i="1"/>
  <c r="H25" i="1"/>
  <c r="G25" i="1"/>
  <c r="F25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15" i="1" l="1"/>
  <c r="W10" i="1"/>
  <c r="W25" i="1"/>
  <c r="A20" i="1"/>
  <c r="W15" i="1"/>
  <c r="A10" i="1"/>
  <c r="W20" i="1"/>
  <c r="A2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W5" i="1" l="1"/>
  <c r="A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F80" i="1"/>
  <c r="F239" i="1" s="1"/>
  <c r="E80" i="1"/>
  <c r="E239" i="1" s="1"/>
  <c r="D80" i="1"/>
  <c r="D239" i="1" s="1"/>
  <c r="C80" i="1"/>
  <c r="P80" i="1" l="1"/>
  <c r="P239" i="1" s="1"/>
  <c r="O80" i="1"/>
  <c r="O239" i="1" s="1"/>
  <c r="N80" i="1"/>
  <c r="M80" i="1"/>
  <c r="M239" i="1" s="1"/>
  <c r="L80" i="1"/>
  <c r="L239" i="1" s="1"/>
  <c r="K80" i="1"/>
  <c r="K239" i="1" s="1"/>
  <c r="J80" i="1"/>
  <c r="J239" i="1" s="1"/>
  <c r="I80" i="1"/>
  <c r="I239" i="1" s="1"/>
  <c r="H80" i="1"/>
  <c r="H239" i="1" s="1"/>
  <c r="G80" i="1"/>
  <c r="G239" i="1" s="1"/>
  <c r="C239" i="1"/>
  <c r="N239" i="1" l="1"/>
  <c r="W80" i="1"/>
  <c r="A80" i="1"/>
</calcChain>
</file>

<file path=xl/sharedStrings.xml><?xml version="1.0" encoding="utf-8"?>
<sst xmlns="http://schemas.openxmlformats.org/spreadsheetml/2006/main" count="293" uniqueCount="92">
  <si>
    <t>A B C</t>
  </si>
  <si>
    <t>ACTON-AGUA DULCE</t>
  </si>
  <si>
    <t>ALHAMBRA</t>
  </si>
  <si>
    <t>ARCADIA</t>
  </si>
  <si>
    <t>AZUSA</t>
  </si>
  <si>
    <t>BALDWIN PARK</t>
  </si>
  <si>
    <t>BASSETT</t>
  </si>
  <si>
    <t>BELLFLOWER</t>
  </si>
  <si>
    <t>BEVERLY HILLS</t>
  </si>
  <si>
    <t>BONITA</t>
  </si>
  <si>
    <t>BURBANK</t>
  </si>
  <si>
    <t>CLAREMONT</t>
  </si>
  <si>
    <t>COMPTON</t>
  </si>
  <si>
    <t>COVINA VALLEY</t>
  </si>
  <si>
    <t>DOWNEY</t>
  </si>
  <si>
    <t>DUARTE</t>
  </si>
  <si>
    <t>EL RANCHO</t>
  </si>
  <si>
    <t>EL SEGUNDO</t>
  </si>
  <si>
    <t>GLENDALE</t>
  </si>
  <si>
    <t>GLENDORA</t>
  </si>
  <si>
    <t>HACIENDA-LA PUENTE</t>
  </si>
  <si>
    <t>INGLEWOOD</t>
  </si>
  <si>
    <t>LA CANADA</t>
  </si>
  <si>
    <t>LAS VIRGENES</t>
  </si>
  <si>
    <t>LAUSD</t>
  </si>
  <si>
    <t>LYNWOOD</t>
  </si>
  <si>
    <t>MANHATTAN  BEACH</t>
  </si>
  <si>
    <t>MONROVIA</t>
  </si>
  <si>
    <t>MONTEBELLO</t>
  </si>
  <si>
    <t>NORWALK</t>
  </si>
  <si>
    <t>PALOS VERDES</t>
  </si>
  <si>
    <t>PARAMOUNT</t>
  </si>
  <si>
    <t>PASADENA</t>
  </si>
  <si>
    <t>POMONA</t>
  </si>
  <si>
    <t>REDONDO BEACH</t>
  </si>
  <si>
    <t>ROWLAND</t>
  </si>
  <si>
    <t>SAMO/MALIBU</t>
  </si>
  <si>
    <t>SAN GABRIEL</t>
  </si>
  <si>
    <t>SAN MARINO</t>
  </si>
  <si>
    <t>SOUTH PASADENA</t>
  </si>
  <si>
    <t>TEMPLE CITY</t>
  </si>
  <si>
    <t>TORRANCE</t>
  </si>
  <si>
    <t>WALNUT VALLEY</t>
  </si>
  <si>
    <t>WEST COVINA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</si>
  <si>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</si>
  <si>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</si>
  <si>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</si>
  <si>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</si>
  <si>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</si>
  <si>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</si>
  <si>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</si>
  <si>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</si>
  <si>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</si>
  <si>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</si>
  <si>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1998-99</t>
  </si>
  <si>
    <t>1999-00</t>
  </si>
  <si>
    <t>2000-01</t>
  </si>
  <si>
    <t>2001-02</t>
  </si>
  <si>
    <t>1st Year</t>
  </si>
  <si>
    <t>2nd Year</t>
  </si>
  <si>
    <t>Totals</t>
  </si>
  <si>
    <t xml:space="preserve">      CULVER CITY</t>
  </si>
  <si>
    <t>YEARS OF EXPERIENCE</t>
  </si>
  <si>
    <t>n/a</t>
  </si>
  <si>
    <t>2nd Year USD Average</t>
  </si>
  <si>
    <t>1st Year USD Average</t>
  </si>
  <si>
    <t>1st &amp; 2nd Year Combo</t>
  </si>
  <si>
    <t>83,691   /   3,464</t>
  </si>
  <si>
    <t xml:space="preserve">   LONG BEACH</t>
  </si>
  <si>
    <t>LAST 3 YEARS</t>
  </si>
  <si>
    <t>SATs</t>
  </si>
  <si>
    <t xml:space="preserve">15,515   /   595 </t>
  </si>
  <si>
    <t>6,716    /    311</t>
  </si>
  <si>
    <t>20,690    /    868</t>
  </si>
  <si>
    <t>1,506    /    64</t>
  </si>
  <si>
    <t>18,282    /    755</t>
  </si>
  <si>
    <t>9,719    /    444</t>
  </si>
  <si>
    <t>10,163    /    500</t>
  </si>
  <si>
    <t>19,240    /    850</t>
  </si>
  <si>
    <t>13,734    /    568</t>
  </si>
  <si>
    <t>4,305    /    194</t>
  </si>
  <si>
    <t>4,585    /    259</t>
  </si>
  <si>
    <t>9,870    /    416</t>
  </si>
  <si>
    <t>16,670    /    679</t>
  </si>
  <si>
    <t>CHARTER OAK</t>
  </si>
  <si>
    <t>ADA  / FTEs   DISTRICT</t>
  </si>
  <si>
    <t>2012-13</t>
  </si>
  <si>
    <t>2013-14</t>
  </si>
  <si>
    <t>2015-16</t>
  </si>
  <si>
    <t>2016-17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</si>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</sst>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0" fontId="3" fillId="2" borderId="3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0" fontId="5" fillId="0" borderId="0" xfId="0" applyNumberFormat="1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10" fontId="2" fillId="3" borderId="0" xfId="0" applyNumberFormat="1" applyFont="1" applyFill="1"/>
    <xf numFmtId="0" fontId="0" fillId="3" borderId="0" xfId="0" applyFill="1"/>
    <xf numFmtId="0" fontId="2" fillId="3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10" fontId="2" fillId="0" borderId="0" xfId="0" applyNumberFormat="1" applyFont="1" applyAlignment="1">
      <alignment horizontal="center" vertical="center"/>
    </xf>
    <xf numFmtId="10" fontId="0" fillId="3" borderId="0" xfId="0" applyNumberFormat="1" applyFill="1"/>
    <xf numFmtId="10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/>
    <xf numFmtId="10" fontId="4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5" fontId="5" fillId="3" borderId="0" xfId="0" applyNumberFormat="1" applyFont="1" applyFill="1"/>
    <xf numFmtId="165" fontId="5" fillId="0" borderId="0" xfId="0" applyNumberFormat="1" applyFont="1"/>
    <xf numFmtId="165" fontId="5" fillId="0" borderId="0" xfId="0" applyNumberFormat="1" applyFont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0" fontId="0" fillId="0" borderId="1" xfId="0" applyNumberFormat="1" applyBorder="1"/>
    <xf numFmtId="10" fontId="8" fillId="0" borderId="1" xfId="0" applyNumberFormat="1" applyFont="1" applyBorder="1"/>
    <xf numFmtId="10" fontId="10" fillId="0" borderId="1" xfId="0" applyNumberFormat="1" applyFont="1" applyBorder="1"/>
    <xf numFmtId="10" fontId="5" fillId="0" borderId="1" xfId="0" applyNumberFormat="1" applyFont="1" applyBorder="1"/>
    <xf numFmtId="0" fontId="5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10" fontId="12" fillId="0" borderId="1" xfId="0" applyNumberFormat="1" applyFont="1" applyBorder="1"/>
    <xf numFmtId="10" fontId="3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1" fillId="0" borderId="1" xfId="0" applyNumberFormat="1" applyFont="1" applyBorder="1"/>
    <xf numFmtId="1" fontId="5" fillId="0" borderId="0" xfId="0" applyNumberFormat="1" applyFont="1" applyAlignment="1">
      <alignment horizontal="right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0" xfId="0" applyNumberFormat="1" applyFont="1"/>
    <xf numFmtId="1" fontId="0" fillId="0" borderId="0" xfId="0" applyNumberFormat="1"/>
    <xf numFmtId="1" fontId="0" fillId="3" borderId="0" xfId="0" applyNumberFormat="1" applyFill="1"/>
    <xf numFmtId="1" fontId="11" fillId="0" borderId="0" xfId="0" applyNumberFormat="1" applyFont="1" applyAlignment="1">
      <alignment horizontal="right" vertical="center"/>
    </xf>
    <xf numFmtId="1" fontId="11" fillId="0" borderId="0" xfId="0" applyNumberFormat="1" applyFont="1"/>
    <xf numFmtId="1" fontId="11" fillId="0" borderId="0" xfId="0" applyNumberFormat="1" applyFont="1" applyBorder="1"/>
    <xf numFmtId="1" fontId="5" fillId="0" borderId="0" xfId="0" applyNumberFormat="1" applyFont="1" applyBorder="1"/>
    <xf numFmtId="1" fontId="9" fillId="0" borderId="0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65" fontId="0" fillId="3" borderId="0" xfId="0" applyNumberFormat="1" applyFill="1"/>
    <xf numFmtId="165" fontId="0" fillId="0" borderId="0" xfId="0" applyNumberFormat="1"/>
    <xf numFmtId="165" fontId="5" fillId="0" borderId="0" xfId="0" applyNumberFormat="1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1" fontId="5" fillId="0" borderId="10" xfId="0" applyNumberFormat="1" applyFont="1" applyBorder="1"/>
    <xf numFmtId="10" fontId="7" fillId="0" borderId="1" xfId="0" applyNumberFormat="1" applyFont="1" applyBorder="1"/>
    <xf numFmtId="3" fontId="13" fillId="0" borderId="0" xfId="0" applyNumberFormat="1" applyFont="1" applyAlignment="1">
      <alignment horizontal="center"/>
    </xf>
    <xf numFmtId="165" fontId="1" fillId="4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/>
    <xf numFmtId="165" fontId="5" fillId="0" borderId="5" xfId="0" applyNumberFormat="1" applyFont="1" applyBorder="1" applyAlignment="1">
      <alignment horizontal="center" vertical="center"/>
    </xf>
    <xf numFmtId="10" fontId="10" fillId="0" borderId="0" xfId="0" applyNumberFormat="1" applyFont="1" applyBorder="1"/>
    <xf numFmtId="10" fontId="5" fillId="0" borderId="0" xfId="0" applyNumberFormat="1" applyFont="1" applyBorder="1"/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10" fontId="11" fillId="0" borderId="0" xfId="0" applyNumberFormat="1" applyFont="1" applyBorder="1"/>
    <xf numFmtId="0" fontId="2" fillId="0" borderId="6" xfId="0" applyFont="1" applyBorder="1" applyAlignment="1">
      <alignment horizontal="center" vertical="center"/>
    </xf>
    <xf numFmtId="1" fontId="10" fillId="0" borderId="0" xfId="0" applyNumberFormat="1" applyFont="1" applyBorder="1"/>
    <xf numFmtId="1" fontId="6" fillId="3" borderId="0" xfId="0" applyNumberFormat="1" applyFont="1" applyFill="1"/>
    <xf numFmtId="1" fontId="6" fillId="0" borderId="0" xfId="0" applyNumberFormat="1" applyFont="1"/>
    <xf numFmtId="1" fontId="5" fillId="2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/>
    <xf numFmtId="165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10" fontId="0" fillId="3" borderId="0" xfId="0" applyNumberFormat="1" applyFill="1" applyBorder="1"/>
    <xf numFmtId="10" fontId="8" fillId="3" borderId="0" xfId="0" applyNumberFormat="1" applyFont="1" applyFill="1" applyBorder="1"/>
    <xf numFmtId="165" fontId="5" fillId="3" borderId="0" xfId="0" applyNumberFormat="1" applyFont="1" applyFill="1" applyBorder="1"/>
    <xf numFmtId="0" fontId="0" fillId="3" borderId="0" xfId="0" applyFill="1" applyBorder="1"/>
    <xf numFmtId="0" fontId="0" fillId="0" borderId="0" xfId="0" applyBorder="1"/>
    <xf numFmtId="1" fontId="5" fillId="0" borderId="0" xfId="0" applyNumberFormat="1" applyFont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10" fontId="0" fillId="0" borderId="5" xfId="0" applyNumberFormat="1" applyBorder="1"/>
    <xf numFmtId="10" fontId="5" fillId="0" borderId="5" xfId="0" applyNumberFormat="1" applyFont="1" applyBorder="1"/>
    <xf numFmtId="1" fontId="5" fillId="2" borderId="0" xfId="0" applyNumberFormat="1" applyFont="1" applyFill="1" applyBorder="1" applyAlignment="1">
      <alignment horizontal="center" vertical="center"/>
    </xf>
    <xf numFmtId="10" fontId="8" fillId="0" borderId="5" xfId="0" applyNumberFormat="1" applyFont="1" applyBorder="1"/>
    <xf numFmtId="10" fontId="12" fillId="0" borderId="5" xfId="0" applyNumberFormat="1" applyFont="1" applyBorder="1"/>
    <xf numFmtId="10" fontId="10" fillId="0" borderId="5" xfId="0" applyNumberFormat="1" applyFont="1" applyBorder="1"/>
    <xf numFmtId="1" fontId="4" fillId="2" borderId="5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10" fontId="7" fillId="0" borderId="0" xfId="0" applyNumberFormat="1" applyFont="1" applyBorder="1"/>
    <xf numFmtId="10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0"/>
  <sheetViews>
    <sheetView tabSelected="1" topLeftCell="B1" workbookViewId="0">
      <pane ySplit="2" topLeftCell="A51" activePane="bottomLeft" state="frozen"/>
      <selection pane="bottomLeft" activeCell="V2" sqref="V2"/>
    </sheetView>
  </sheetViews>
  <sheetFormatPr defaultRowHeight="15.75" x14ac:dyDescent="0.25"/>
  <cols>
    <col min="1" max="1" width="22.5703125" style="32" customWidth="1"/>
    <col min="2" max="2" width="11.85546875" style="19" customWidth="1"/>
    <col min="3" max="3" width="9.42578125" customWidth="1"/>
    <col min="4" max="4" width="9" customWidth="1"/>
    <col min="5" max="6" width="10" bestFit="1" customWidth="1"/>
    <col min="7" max="8" width="9.7109375" bestFit="1" customWidth="1"/>
    <col min="9" max="9" width="11.140625" bestFit="1" customWidth="1"/>
    <col min="10" max="16" width="12.42578125" bestFit="1" customWidth="1"/>
    <col min="17" max="22" width="12.42578125" customWidth="1"/>
    <col min="23" max="23" width="9.140625" style="67"/>
    <col min="24" max="24" width="3.42578125" customWidth="1"/>
  </cols>
  <sheetData>
    <row r="1" spans="1:24" x14ac:dyDescent="0.25">
      <c r="A1" s="31"/>
      <c r="B1" s="2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6"/>
      <c r="X1" s="16"/>
    </row>
    <row r="2" spans="1:24" ht="30.75" customHeight="1" x14ac:dyDescent="0.25">
      <c r="A2" s="89" t="s">
        <v>85</v>
      </c>
      <c r="B2" s="18" t="s">
        <v>62</v>
      </c>
      <c r="C2" s="37" t="s">
        <v>54</v>
      </c>
      <c r="D2" s="37" t="s">
        <v>55</v>
      </c>
      <c r="E2" s="37" t="s">
        <v>56</v>
      </c>
      <c r="F2" s="37" t="s">
        <v>57</v>
      </c>
      <c r="G2" s="37" t="s">
        <v>44</v>
      </c>
      <c r="H2" s="37" t="s">
        <v>45</v>
      </c>
      <c r="I2" s="37" t="s">
        <v>46</v>
      </c>
      <c r="J2" s="37" t="s">
        <v>47</v>
      </c>
      <c r="K2" s="37" t="s">
        <v>48</v>
      </c>
      <c r="L2" s="37" t="s">
        <v>49</v>
      </c>
      <c r="M2" s="37" t="s">
        <v>50</v>
      </c>
      <c r="N2" s="37" t="s">
        <v>51</v>
      </c>
      <c r="O2" s="37" t="s">
        <v>52</v>
      </c>
      <c r="P2" s="38" t="s">
        <v>53</v>
      </c>
      <c r="Q2" s="99" t="s">
        <v>86</v>
      </c>
      <c r="R2" s="99" t="s">
        <v>87</v>
      </c>
      <c r="S2" s="99" t="s">
        <v>88</v>
      </c>
      <c r="T2" s="99" t="s">
        <v>89</v>
      </c>
      <c r="U2" s="99" t="s">
        <v>90</v>
      </c>
      <c r="V2" s="99" t="s">
        <v>91</v>
      </c>
      <c r="W2" s="74" t="s">
        <v>69</v>
      </c>
      <c r="X2" s="16"/>
    </row>
    <row r="3" spans="1:24" x14ac:dyDescent="0.25">
      <c r="A3" s="33" t="s">
        <v>0</v>
      </c>
      <c r="B3" s="14" t="s">
        <v>58</v>
      </c>
      <c r="C3" s="39">
        <v>0.17100000000000001</v>
      </c>
      <c r="D3" s="39">
        <v>0.14699999999999999</v>
      </c>
      <c r="E3" s="39">
        <v>7.9000000000000001E-2</v>
      </c>
      <c r="F3" s="39">
        <v>3.2000000000000001E-2</v>
      </c>
      <c r="G3" s="39">
        <v>3.1E-2</v>
      </c>
      <c r="H3" s="39">
        <v>0.04</v>
      </c>
      <c r="I3" s="39">
        <v>4.9000000000000002E-2</v>
      </c>
      <c r="J3" s="39">
        <v>2.5999999999999999E-2</v>
      </c>
      <c r="K3" s="39">
        <v>1.4999999999999999E-2</v>
      </c>
      <c r="L3" s="39">
        <v>3.7999999999999999E-2</v>
      </c>
      <c r="M3" s="39">
        <v>3.9E-2</v>
      </c>
      <c r="N3" s="39">
        <v>1.2E-2</v>
      </c>
      <c r="O3" s="40">
        <v>8.0000000000000002E-3</v>
      </c>
      <c r="P3" s="39">
        <v>1.6E-2</v>
      </c>
      <c r="Q3" s="100"/>
      <c r="R3" s="100"/>
      <c r="S3" s="100"/>
      <c r="T3" s="100"/>
      <c r="U3" s="100"/>
      <c r="V3" s="100"/>
      <c r="W3" s="75"/>
      <c r="X3" s="16"/>
    </row>
    <row r="4" spans="1:24" x14ac:dyDescent="0.25">
      <c r="A4" s="89" t="s">
        <v>73</v>
      </c>
      <c r="B4" s="14" t="s">
        <v>59</v>
      </c>
      <c r="C4" s="39">
        <v>8.3000000000000004E-2</v>
      </c>
      <c r="D4" s="39">
        <v>6.7000000000000004E-2</v>
      </c>
      <c r="E4" s="39">
        <v>5.8000000000000003E-2</v>
      </c>
      <c r="F4" s="39">
        <v>6.8000000000000005E-2</v>
      </c>
      <c r="G4" s="39">
        <v>2.5000000000000001E-2</v>
      </c>
      <c r="H4" s="39">
        <v>1.7999999999999999E-2</v>
      </c>
      <c r="I4" s="39">
        <v>3.4000000000000002E-2</v>
      </c>
      <c r="J4" s="39">
        <v>3.9E-2</v>
      </c>
      <c r="K4" s="39">
        <v>3.4000000000000002E-2</v>
      </c>
      <c r="L4" s="39">
        <v>2.3E-2</v>
      </c>
      <c r="M4" s="39">
        <v>3.9E-2</v>
      </c>
      <c r="N4" s="39">
        <v>3.7999999999999999E-2</v>
      </c>
      <c r="O4" s="39">
        <v>1.9E-2</v>
      </c>
      <c r="P4" s="39">
        <v>2.1999999999999999E-2</v>
      </c>
      <c r="Q4" s="100"/>
      <c r="R4" s="100"/>
      <c r="S4" s="100"/>
      <c r="T4" s="100"/>
      <c r="U4" s="100"/>
      <c r="V4" s="100"/>
      <c r="W4" s="75"/>
      <c r="X4" s="16"/>
    </row>
    <row r="5" spans="1:24" s="20" customFormat="1" x14ac:dyDescent="0.25">
      <c r="A5" s="33">
        <f>SUM(C5:P5)/14</f>
        <v>9.0714285714285706E-2</v>
      </c>
      <c r="B5" s="11" t="s">
        <v>60</v>
      </c>
      <c r="C5" s="41">
        <f t="shared" ref="C5:P5" si="0">C3+C4</f>
        <v>0.254</v>
      </c>
      <c r="D5" s="42">
        <f t="shared" si="0"/>
        <v>0.214</v>
      </c>
      <c r="E5" s="42">
        <f t="shared" si="0"/>
        <v>0.13700000000000001</v>
      </c>
      <c r="F5" s="42">
        <f t="shared" si="0"/>
        <v>0.1</v>
      </c>
      <c r="G5" s="42">
        <f t="shared" si="0"/>
        <v>5.6000000000000001E-2</v>
      </c>
      <c r="H5" s="42">
        <f t="shared" si="0"/>
        <v>5.7999999999999996E-2</v>
      </c>
      <c r="I5" s="42">
        <f t="shared" si="0"/>
        <v>8.3000000000000004E-2</v>
      </c>
      <c r="J5" s="42">
        <f t="shared" si="0"/>
        <v>6.5000000000000002E-2</v>
      </c>
      <c r="K5" s="42">
        <f t="shared" si="0"/>
        <v>4.9000000000000002E-2</v>
      </c>
      <c r="L5" s="42">
        <f t="shared" si="0"/>
        <v>6.0999999999999999E-2</v>
      </c>
      <c r="M5" s="42">
        <f t="shared" si="0"/>
        <v>7.8E-2</v>
      </c>
      <c r="N5" s="42">
        <f t="shared" si="0"/>
        <v>0.05</v>
      </c>
      <c r="O5" s="42">
        <f t="shared" si="0"/>
        <v>2.7E-2</v>
      </c>
      <c r="P5" s="42">
        <f t="shared" si="0"/>
        <v>3.7999999999999999E-2</v>
      </c>
      <c r="Q5" s="101"/>
      <c r="R5" s="101"/>
      <c r="S5" s="101"/>
      <c r="T5" s="101"/>
      <c r="U5" s="101"/>
      <c r="V5" s="101"/>
      <c r="W5" s="75">
        <f>SUM(N5:P5)/3</f>
        <v>3.833333333333333E-2</v>
      </c>
      <c r="X5" s="26"/>
    </row>
    <row r="6" spans="1:24" s="86" customFormat="1" x14ac:dyDescent="0.25">
      <c r="A6" s="53"/>
      <c r="B6" s="70" t="s">
        <v>70</v>
      </c>
      <c r="C6" s="84"/>
      <c r="D6" s="61"/>
      <c r="E6" s="61"/>
      <c r="F6" s="61"/>
      <c r="G6" s="61"/>
      <c r="H6" s="61"/>
      <c r="I6" s="61"/>
      <c r="J6" s="69"/>
      <c r="K6" s="69"/>
      <c r="L6" s="69"/>
      <c r="M6" s="69"/>
      <c r="N6" s="69"/>
      <c r="O6" s="69"/>
      <c r="P6" s="69"/>
      <c r="Q6" s="61"/>
      <c r="R6" s="61"/>
      <c r="S6" s="61"/>
      <c r="T6" s="61"/>
      <c r="U6" s="61"/>
      <c r="V6" s="61"/>
      <c r="W6" s="61"/>
      <c r="X6" s="85"/>
    </row>
    <row r="7" spans="1:24" ht="7.5" customHeight="1" x14ac:dyDescent="0.25">
      <c r="A7" s="34"/>
      <c r="B7" s="4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1"/>
      <c r="X7" s="16"/>
    </row>
    <row r="8" spans="1:24" x14ac:dyDescent="0.25">
      <c r="A8" s="33" t="s">
        <v>1</v>
      </c>
      <c r="B8" s="14" t="s">
        <v>58</v>
      </c>
      <c r="C8" s="39">
        <v>0.112</v>
      </c>
      <c r="D8" s="39">
        <v>4.1000000000000002E-2</v>
      </c>
      <c r="E8" s="39">
        <v>8.5000000000000006E-2</v>
      </c>
      <c r="F8" s="39">
        <v>4.3999999999999997E-2</v>
      </c>
      <c r="G8" s="39">
        <v>3.3000000000000002E-2</v>
      </c>
      <c r="H8" s="39">
        <v>5.6000000000000001E-2</v>
      </c>
      <c r="I8" s="39">
        <v>0.115</v>
      </c>
      <c r="J8" s="39">
        <v>1.2E-2</v>
      </c>
      <c r="K8" s="39">
        <v>0.11600000000000001</v>
      </c>
      <c r="L8" s="39">
        <v>2.5000000000000001E-2</v>
      </c>
      <c r="M8" s="39">
        <v>8.4000000000000005E-2</v>
      </c>
      <c r="N8" s="39">
        <v>4.8000000000000001E-2</v>
      </c>
      <c r="O8" s="39">
        <v>2.7E-2</v>
      </c>
      <c r="P8" s="39">
        <v>6.3E-2</v>
      </c>
      <c r="Q8" s="100"/>
      <c r="R8" s="100"/>
      <c r="S8" s="100"/>
      <c r="T8" s="100"/>
      <c r="U8" s="100"/>
      <c r="V8" s="100"/>
      <c r="W8" s="75"/>
      <c r="X8" s="16"/>
    </row>
    <row r="9" spans="1:24" x14ac:dyDescent="0.25">
      <c r="A9" s="89" t="s">
        <v>74</v>
      </c>
      <c r="B9" s="14" t="s">
        <v>59</v>
      </c>
      <c r="C9" s="39">
        <v>0.112</v>
      </c>
      <c r="D9" s="39">
        <v>0.10299999999999999</v>
      </c>
      <c r="E9" s="39">
        <v>3.2000000000000001E-2</v>
      </c>
      <c r="F9" s="39">
        <v>9.9000000000000005E-2</v>
      </c>
      <c r="G9" s="39">
        <v>3.3000000000000002E-2</v>
      </c>
      <c r="H9" s="39">
        <v>1.0999999999999999E-2</v>
      </c>
      <c r="I9" s="39">
        <v>5.7000000000000002E-2</v>
      </c>
      <c r="J9" s="39">
        <v>9.5000000000000001E-2</v>
      </c>
      <c r="K9" s="39">
        <v>4.7E-2</v>
      </c>
      <c r="L9" s="39">
        <v>0.13800000000000001</v>
      </c>
      <c r="M9" s="39">
        <v>4.8000000000000001E-2</v>
      </c>
      <c r="N9" s="39">
        <v>0.06</v>
      </c>
      <c r="O9" s="39">
        <v>1.4E-2</v>
      </c>
      <c r="P9" s="39">
        <v>4.7E-2</v>
      </c>
      <c r="Q9" s="100"/>
      <c r="R9" s="100"/>
      <c r="S9" s="100"/>
      <c r="T9" s="100"/>
      <c r="U9" s="100"/>
      <c r="V9" s="100"/>
      <c r="W9" s="75"/>
      <c r="X9" s="16"/>
    </row>
    <row r="10" spans="1:24" s="20" customFormat="1" x14ac:dyDescent="0.25">
      <c r="A10" s="33">
        <f>SUM(C10:P10)/14</f>
        <v>0.12550000000000003</v>
      </c>
      <c r="B10" s="11" t="s">
        <v>60</v>
      </c>
      <c r="C10" s="41">
        <f t="shared" ref="C10:P10" si="1">C8+C9</f>
        <v>0.224</v>
      </c>
      <c r="D10" s="42">
        <f t="shared" si="1"/>
        <v>0.14399999999999999</v>
      </c>
      <c r="E10" s="42">
        <f t="shared" si="1"/>
        <v>0.11700000000000001</v>
      </c>
      <c r="F10" s="42">
        <f t="shared" si="1"/>
        <v>0.14300000000000002</v>
      </c>
      <c r="G10" s="42">
        <f t="shared" si="1"/>
        <v>6.6000000000000003E-2</v>
      </c>
      <c r="H10" s="42">
        <f t="shared" si="1"/>
        <v>6.7000000000000004E-2</v>
      </c>
      <c r="I10" s="42">
        <f t="shared" si="1"/>
        <v>0.17200000000000001</v>
      </c>
      <c r="J10" s="42">
        <f t="shared" si="1"/>
        <v>0.107</v>
      </c>
      <c r="K10" s="42">
        <f t="shared" si="1"/>
        <v>0.16300000000000001</v>
      </c>
      <c r="L10" s="42">
        <f t="shared" si="1"/>
        <v>0.16300000000000001</v>
      </c>
      <c r="M10" s="42">
        <f t="shared" si="1"/>
        <v>0.13200000000000001</v>
      </c>
      <c r="N10" s="42">
        <f t="shared" si="1"/>
        <v>0.108</v>
      </c>
      <c r="O10" s="42">
        <f t="shared" si="1"/>
        <v>4.1000000000000002E-2</v>
      </c>
      <c r="P10" s="42">
        <f t="shared" si="1"/>
        <v>0.11</v>
      </c>
      <c r="Q10" s="101"/>
      <c r="R10" s="101"/>
      <c r="S10" s="101"/>
      <c r="T10" s="101"/>
      <c r="U10" s="101"/>
      <c r="V10" s="101"/>
      <c r="W10" s="75">
        <f>SUM(N10:P10)/3</f>
        <v>8.6333333333333331E-2</v>
      </c>
      <c r="X10" s="26"/>
    </row>
    <row r="11" spans="1:24" s="20" customFormat="1" x14ac:dyDescent="0.25">
      <c r="A11" s="33"/>
      <c r="B11" s="11" t="s">
        <v>70</v>
      </c>
      <c r="C11" s="77"/>
      <c r="D11" s="78"/>
      <c r="E11" s="78"/>
      <c r="F11" s="78"/>
      <c r="G11" s="78"/>
      <c r="H11" s="78"/>
      <c r="I11" s="78"/>
      <c r="J11" s="87"/>
      <c r="K11" s="87"/>
      <c r="L11" s="87"/>
      <c r="M11" s="87"/>
      <c r="N11" s="87"/>
      <c r="O11" s="87"/>
      <c r="P11" s="87"/>
      <c r="Q11" s="102"/>
      <c r="R11" s="102"/>
      <c r="S11" s="102"/>
      <c r="T11" s="102"/>
      <c r="U11" s="102"/>
      <c r="V11" s="102"/>
      <c r="W11" s="68"/>
      <c r="X11" s="26"/>
    </row>
    <row r="12" spans="1:24" ht="7.5" customHeight="1" x14ac:dyDescent="0.25">
      <c r="A12" s="34"/>
      <c r="B12" s="4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31"/>
      <c r="X12" s="16"/>
    </row>
    <row r="13" spans="1:24" x14ac:dyDescent="0.25">
      <c r="A13" s="33" t="s">
        <v>2</v>
      </c>
      <c r="B13" s="14" t="s">
        <v>58</v>
      </c>
      <c r="C13" s="45" t="s">
        <v>63</v>
      </c>
      <c r="D13" s="45" t="s">
        <v>63</v>
      </c>
      <c r="E13" s="45" t="s">
        <v>63</v>
      </c>
      <c r="F13" s="45" t="s">
        <v>63</v>
      </c>
      <c r="G13" s="45" t="s">
        <v>63</v>
      </c>
      <c r="H13" s="45" t="s">
        <v>63</v>
      </c>
      <c r="I13" s="39">
        <v>7.0000000000000007E-2</v>
      </c>
      <c r="J13" s="39">
        <v>9.5000000000000001E-2</v>
      </c>
      <c r="K13" s="39">
        <v>2.8000000000000001E-2</v>
      </c>
      <c r="L13" s="39">
        <v>2.1000000000000001E-2</v>
      </c>
      <c r="M13" s="39">
        <v>8.0000000000000002E-3</v>
      </c>
      <c r="N13" s="39">
        <v>2.4E-2</v>
      </c>
      <c r="O13" s="39">
        <v>3.2000000000000001E-2</v>
      </c>
      <c r="P13" s="39">
        <v>1.4999999999999999E-2</v>
      </c>
      <c r="Q13" s="100"/>
      <c r="R13" s="100"/>
      <c r="S13" s="100"/>
      <c r="T13" s="100"/>
      <c r="U13" s="100"/>
      <c r="V13" s="100"/>
      <c r="W13" s="75"/>
      <c r="X13" s="16"/>
    </row>
    <row r="14" spans="1:24" x14ac:dyDescent="0.25">
      <c r="A14" s="89" t="s">
        <v>75</v>
      </c>
      <c r="B14" s="14" t="s">
        <v>59</v>
      </c>
      <c r="C14" s="45" t="s">
        <v>63</v>
      </c>
      <c r="D14" s="45" t="s">
        <v>63</v>
      </c>
      <c r="E14" s="45" t="s">
        <v>63</v>
      </c>
      <c r="F14" s="45" t="s">
        <v>63</v>
      </c>
      <c r="G14" s="45" t="s">
        <v>63</v>
      </c>
      <c r="H14" s="45" t="s">
        <v>63</v>
      </c>
      <c r="I14" s="39">
        <v>3.6999999999999998E-2</v>
      </c>
      <c r="J14" s="39">
        <v>6.6000000000000003E-2</v>
      </c>
      <c r="K14" s="39">
        <v>0.06</v>
      </c>
      <c r="L14" s="39">
        <v>5.0000000000000001E-3</v>
      </c>
      <c r="M14" s="39">
        <v>3.9E-2</v>
      </c>
      <c r="N14" s="39">
        <v>3.4000000000000002E-2</v>
      </c>
      <c r="O14" s="39">
        <v>4.3999999999999997E-2</v>
      </c>
      <c r="P14" s="39">
        <v>3.3000000000000002E-2</v>
      </c>
      <c r="Q14" s="100"/>
      <c r="R14" s="100"/>
      <c r="S14" s="100"/>
      <c r="T14" s="100"/>
      <c r="U14" s="100"/>
      <c r="V14" s="100"/>
      <c r="W14" s="75"/>
      <c r="X14" s="16"/>
    </row>
    <row r="15" spans="1:24" s="20" customFormat="1" x14ac:dyDescent="0.25">
      <c r="A15" s="36">
        <f>SUM(C15:P15)/8</f>
        <v>7.6374999999999998E-2</v>
      </c>
      <c r="B15" s="11" t="s">
        <v>60</v>
      </c>
      <c r="C15" s="46" t="s">
        <v>63</v>
      </c>
      <c r="D15" s="46" t="s">
        <v>63</v>
      </c>
      <c r="E15" s="46" t="s">
        <v>63</v>
      </c>
      <c r="F15" s="46" t="s">
        <v>63</v>
      </c>
      <c r="G15" s="46" t="s">
        <v>63</v>
      </c>
      <c r="H15" s="46" t="s">
        <v>63</v>
      </c>
      <c r="I15" s="42">
        <f t="shared" ref="I15:P15" si="2">I13+I14</f>
        <v>0.10700000000000001</v>
      </c>
      <c r="J15" s="42">
        <f t="shared" si="2"/>
        <v>0.161</v>
      </c>
      <c r="K15" s="42">
        <f t="shared" si="2"/>
        <v>8.7999999999999995E-2</v>
      </c>
      <c r="L15" s="42">
        <f t="shared" si="2"/>
        <v>2.6000000000000002E-2</v>
      </c>
      <c r="M15" s="42">
        <f t="shared" si="2"/>
        <v>4.7E-2</v>
      </c>
      <c r="N15" s="42">
        <f t="shared" si="2"/>
        <v>5.8000000000000003E-2</v>
      </c>
      <c r="O15" s="42">
        <f t="shared" si="2"/>
        <v>7.5999999999999998E-2</v>
      </c>
      <c r="P15" s="42">
        <f t="shared" si="2"/>
        <v>4.8000000000000001E-2</v>
      </c>
      <c r="Q15" s="101"/>
      <c r="R15" s="101"/>
      <c r="S15" s="101"/>
      <c r="T15" s="101"/>
      <c r="U15" s="101"/>
      <c r="V15" s="101"/>
      <c r="W15" s="75">
        <f>SUM(N15:P15)/3</f>
        <v>6.0666666666666667E-2</v>
      </c>
      <c r="X15" s="26"/>
    </row>
    <row r="16" spans="1:24" s="20" customFormat="1" x14ac:dyDescent="0.25">
      <c r="A16" s="36"/>
      <c r="B16" s="11" t="s">
        <v>70</v>
      </c>
      <c r="C16" s="80"/>
      <c r="D16" s="80"/>
      <c r="E16" s="80"/>
      <c r="F16" s="80"/>
      <c r="G16" s="80"/>
      <c r="H16" s="80"/>
      <c r="I16" s="78"/>
      <c r="J16" s="69"/>
      <c r="K16" s="69"/>
      <c r="L16" s="69"/>
      <c r="M16" s="69"/>
      <c r="N16" s="69"/>
      <c r="O16" s="69"/>
      <c r="P16" s="69"/>
      <c r="Q16" s="61"/>
      <c r="R16" s="61"/>
      <c r="S16" s="61"/>
      <c r="T16" s="61"/>
      <c r="U16" s="61"/>
      <c r="V16" s="61"/>
      <c r="W16" s="68"/>
      <c r="X16" s="26"/>
    </row>
    <row r="17" spans="1:24" ht="7.5" customHeight="1" x14ac:dyDescent="0.25">
      <c r="A17" s="34"/>
      <c r="B17" s="30"/>
      <c r="C17" s="17"/>
      <c r="D17" s="17"/>
      <c r="E17" s="17"/>
      <c r="F17" s="17"/>
      <c r="G17" s="17"/>
      <c r="H17" s="17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31"/>
      <c r="X17" s="16"/>
    </row>
    <row r="18" spans="1:24" x14ac:dyDescent="0.25">
      <c r="A18" s="33" t="s">
        <v>3</v>
      </c>
      <c r="B18" s="14" t="s">
        <v>58</v>
      </c>
      <c r="C18" s="39">
        <v>3.5999999999999997E-2</v>
      </c>
      <c r="D18" s="39">
        <v>7.9000000000000001E-2</v>
      </c>
      <c r="E18" s="39">
        <v>5.2999999999999999E-2</v>
      </c>
      <c r="F18" s="39">
        <v>7.4999999999999997E-2</v>
      </c>
      <c r="G18" s="39">
        <v>3.1E-2</v>
      </c>
      <c r="H18" s="39">
        <v>3.1E-2</v>
      </c>
      <c r="I18" s="39">
        <v>4.3999999999999997E-2</v>
      </c>
      <c r="J18" s="39">
        <v>5.5E-2</v>
      </c>
      <c r="K18" s="39">
        <v>6.2E-2</v>
      </c>
      <c r="L18" s="39">
        <v>8.5999999999999993E-2</v>
      </c>
      <c r="M18" s="39">
        <v>0.03</v>
      </c>
      <c r="N18" s="39">
        <v>1.7999999999999999E-2</v>
      </c>
      <c r="O18" s="39">
        <v>2.5000000000000001E-2</v>
      </c>
      <c r="P18" s="39">
        <v>2.7E-2</v>
      </c>
      <c r="Q18" s="100"/>
      <c r="R18" s="100"/>
      <c r="S18" s="100"/>
      <c r="T18" s="100"/>
      <c r="U18" s="100"/>
      <c r="V18" s="100"/>
      <c r="W18" s="75"/>
      <c r="X18" s="16"/>
    </row>
    <row r="19" spans="1:24" x14ac:dyDescent="0.25">
      <c r="A19" s="89" t="s">
        <v>76</v>
      </c>
      <c r="B19" s="14" t="s">
        <v>59</v>
      </c>
      <c r="C19" s="39">
        <v>4.9000000000000002E-2</v>
      </c>
      <c r="D19" s="39">
        <v>4.3999999999999997E-2</v>
      </c>
      <c r="E19" s="39">
        <v>6.3E-2</v>
      </c>
      <c r="F19" s="39">
        <v>4.8000000000000001E-2</v>
      </c>
      <c r="G19" s="39">
        <v>4.4999999999999998E-2</v>
      </c>
      <c r="H19" s="39">
        <v>3.5999999999999997E-2</v>
      </c>
      <c r="I19" s="39">
        <v>4.7E-2</v>
      </c>
      <c r="J19" s="39">
        <v>0.04</v>
      </c>
      <c r="K19" s="39">
        <v>4.2000000000000003E-2</v>
      </c>
      <c r="L19" s="39">
        <v>5.8999999999999997E-2</v>
      </c>
      <c r="M19" s="39">
        <v>7.5999999999999998E-2</v>
      </c>
      <c r="N19" s="39">
        <v>1.7999999999999999E-2</v>
      </c>
      <c r="O19" s="39">
        <v>3.1E-2</v>
      </c>
      <c r="P19" s="39">
        <v>2.3E-2</v>
      </c>
      <c r="Q19" s="100"/>
      <c r="R19" s="100"/>
      <c r="S19" s="100"/>
      <c r="T19" s="100"/>
      <c r="U19" s="100"/>
      <c r="V19" s="100"/>
      <c r="W19" s="75"/>
      <c r="X19" s="16"/>
    </row>
    <row r="20" spans="1:24" s="20" customFormat="1" x14ac:dyDescent="0.25">
      <c r="A20" s="33">
        <f>SUM(C20:P20)/14</f>
        <v>9.0928571428571428E-2</v>
      </c>
      <c r="B20" s="11" t="s">
        <v>60</v>
      </c>
      <c r="C20" s="42">
        <f t="shared" ref="C20:P20" si="3">C18+C19</f>
        <v>8.4999999999999992E-2</v>
      </c>
      <c r="D20" s="42">
        <f t="shared" si="3"/>
        <v>0.123</v>
      </c>
      <c r="E20" s="42">
        <f t="shared" si="3"/>
        <v>0.11599999999999999</v>
      </c>
      <c r="F20" s="42">
        <f t="shared" si="3"/>
        <v>0.123</v>
      </c>
      <c r="G20" s="42">
        <f t="shared" si="3"/>
        <v>7.5999999999999998E-2</v>
      </c>
      <c r="H20" s="42">
        <f t="shared" si="3"/>
        <v>6.7000000000000004E-2</v>
      </c>
      <c r="I20" s="42">
        <f t="shared" si="3"/>
        <v>9.0999999999999998E-2</v>
      </c>
      <c r="J20" s="42">
        <f t="shared" si="3"/>
        <v>9.5000000000000001E-2</v>
      </c>
      <c r="K20" s="42">
        <f t="shared" si="3"/>
        <v>0.10400000000000001</v>
      </c>
      <c r="L20" s="42">
        <f t="shared" si="3"/>
        <v>0.14499999999999999</v>
      </c>
      <c r="M20" s="42">
        <f t="shared" si="3"/>
        <v>0.106</v>
      </c>
      <c r="N20" s="42">
        <f t="shared" si="3"/>
        <v>3.5999999999999997E-2</v>
      </c>
      <c r="O20" s="42">
        <f t="shared" si="3"/>
        <v>5.6000000000000001E-2</v>
      </c>
      <c r="P20" s="42">
        <f t="shared" si="3"/>
        <v>0.05</v>
      </c>
      <c r="Q20" s="101"/>
      <c r="R20" s="101"/>
      <c r="S20" s="101"/>
      <c r="T20" s="101"/>
      <c r="U20" s="101"/>
      <c r="V20" s="101"/>
      <c r="W20" s="75">
        <f>SUM(N20:P20)/3</f>
        <v>4.7333333333333338E-2</v>
      </c>
      <c r="X20" s="26"/>
    </row>
    <row r="21" spans="1:24" s="20" customFormat="1" x14ac:dyDescent="0.25">
      <c r="A21" s="33"/>
      <c r="B21" s="11" t="s">
        <v>70</v>
      </c>
      <c r="C21" s="78"/>
      <c r="D21" s="78"/>
      <c r="E21" s="78"/>
      <c r="F21" s="78"/>
      <c r="G21" s="78"/>
      <c r="H21" s="78"/>
      <c r="I21" s="78"/>
      <c r="J21" s="69"/>
      <c r="K21" s="69"/>
      <c r="L21" s="69"/>
      <c r="M21" s="69"/>
      <c r="N21" s="69"/>
      <c r="O21" s="69"/>
      <c r="P21" s="69"/>
      <c r="Q21" s="61"/>
      <c r="R21" s="61"/>
      <c r="S21" s="61"/>
      <c r="T21" s="61"/>
      <c r="U21" s="61"/>
      <c r="V21" s="61"/>
      <c r="W21" s="68"/>
      <c r="X21" s="26"/>
    </row>
    <row r="22" spans="1:24" ht="7.5" customHeight="1" x14ac:dyDescent="0.25">
      <c r="A22" s="34"/>
      <c r="B22" s="3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31"/>
      <c r="X22" s="16"/>
    </row>
    <row r="23" spans="1:24" x14ac:dyDescent="0.25">
      <c r="A23" s="33" t="s">
        <v>4</v>
      </c>
      <c r="B23" s="14" t="s">
        <v>58</v>
      </c>
      <c r="C23" s="8"/>
      <c r="D23" s="39">
        <v>0.1</v>
      </c>
      <c r="E23" s="39">
        <v>0.12</v>
      </c>
      <c r="F23" s="39">
        <v>4.7E-2</v>
      </c>
      <c r="G23" s="39">
        <v>4.1000000000000002E-2</v>
      </c>
      <c r="H23" s="39">
        <v>4.7E-2</v>
      </c>
      <c r="I23" s="39">
        <v>7.5999999999999998E-2</v>
      </c>
      <c r="J23" s="39">
        <v>3.5000000000000003E-2</v>
      </c>
      <c r="K23" s="39">
        <v>2.8000000000000001E-2</v>
      </c>
      <c r="L23" s="39">
        <v>4.2999999999999997E-2</v>
      </c>
      <c r="M23" s="39">
        <v>0.03</v>
      </c>
      <c r="N23" s="39">
        <v>2.8000000000000001E-2</v>
      </c>
      <c r="O23" s="39">
        <v>1.0999999999999999E-2</v>
      </c>
      <c r="P23" s="39">
        <v>0.01</v>
      </c>
      <c r="Q23" s="100"/>
      <c r="R23" s="100"/>
      <c r="S23" s="100"/>
      <c r="T23" s="100"/>
      <c r="U23" s="100"/>
      <c r="V23" s="100"/>
      <c r="W23" s="75"/>
      <c r="X23" s="16"/>
    </row>
    <row r="24" spans="1:24" x14ac:dyDescent="0.25">
      <c r="A24" s="89" t="s">
        <v>77</v>
      </c>
      <c r="B24" s="14" t="s">
        <v>59</v>
      </c>
      <c r="C24" s="39">
        <v>0.11899999999999999</v>
      </c>
      <c r="D24" s="39">
        <v>0.11700000000000001</v>
      </c>
      <c r="E24" s="39">
        <v>8.3000000000000004E-2</v>
      </c>
      <c r="F24" s="39">
        <v>0.11</v>
      </c>
      <c r="G24" s="39">
        <v>4.2999999999999997E-2</v>
      </c>
      <c r="H24" s="39">
        <v>0.04</v>
      </c>
      <c r="I24" s="39">
        <v>5.7000000000000002E-2</v>
      </c>
      <c r="J24" s="39">
        <v>7.4999999999999997E-2</v>
      </c>
      <c r="K24" s="39">
        <v>3.2000000000000001E-2</v>
      </c>
      <c r="L24" s="39">
        <v>2.7E-2</v>
      </c>
      <c r="M24" s="39">
        <v>0.05</v>
      </c>
      <c r="N24" s="39">
        <v>3.3000000000000002E-2</v>
      </c>
      <c r="O24" s="40">
        <v>8.0000000000000002E-3</v>
      </c>
      <c r="P24" s="40">
        <v>8.0000000000000002E-3</v>
      </c>
      <c r="Q24" s="103"/>
      <c r="R24" s="103"/>
      <c r="S24" s="103"/>
      <c r="T24" s="103"/>
      <c r="U24" s="103"/>
      <c r="V24" s="103"/>
      <c r="W24" s="75"/>
      <c r="X24" s="16"/>
    </row>
    <row r="25" spans="1:24" s="20" customFormat="1" x14ac:dyDescent="0.25">
      <c r="A25" s="33">
        <f>SUM(C25:P25)/14</f>
        <v>0.1012857142857143</v>
      </c>
      <c r="B25" s="11" t="s">
        <v>60</v>
      </c>
      <c r="C25" s="41">
        <f t="shared" ref="C25:P25" si="4">C23+C24</f>
        <v>0.11899999999999999</v>
      </c>
      <c r="D25" s="41">
        <f t="shared" si="4"/>
        <v>0.21700000000000003</v>
      </c>
      <c r="E25" s="41">
        <f t="shared" si="4"/>
        <v>0.20300000000000001</v>
      </c>
      <c r="F25" s="42">
        <f t="shared" si="4"/>
        <v>0.157</v>
      </c>
      <c r="G25" s="42">
        <f t="shared" si="4"/>
        <v>8.3999999999999991E-2</v>
      </c>
      <c r="H25" s="42">
        <f t="shared" si="4"/>
        <v>8.6999999999999994E-2</v>
      </c>
      <c r="I25" s="42">
        <f t="shared" si="4"/>
        <v>0.13300000000000001</v>
      </c>
      <c r="J25" s="42">
        <f t="shared" si="4"/>
        <v>0.11</v>
      </c>
      <c r="K25" s="42">
        <f t="shared" si="4"/>
        <v>0.06</v>
      </c>
      <c r="L25" s="42">
        <f t="shared" si="4"/>
        <v>6.9999999999999993E-2</v>
      </c>
      <c r="M25" s="42">
        <f t="shared" si="4"/>
        <v>0.08</v>
      </c>
      <c r="N25" s="42">
        <f t="shared" si="4"/>
        <v>6.0999999999999999E-2</v>
      </c>
      <c r="O25" s="42">
        <f t="shared" si="4"/>
        <v>1.9E-2</v>
      </c>
      <c r="P25" s="42">
        <f t="shared" si="4"/>
        <v>1.8000000000000002E-2</v>
      </c>
      <c r="Q25" s="101"/>
      <c r="R25" s="101"/>
      <c r="S25" s="101"/>
      <c r="T25" s="101"/>
      <c r="U25" s="101"/>
      <c r="V25" s="101"/>
      <c r="W25" s="75">
        <f>SUM(N25:P25)/3</f>
        <v>3.266666666666667E-2</v>
      </c>
      <c r="X25" s="26"/>
    </row>
    <row r="26" spans="1:24" s="20" customFormat="1" x14ac:dyDescent="0.25">
      <c r="A26" s="33"/>
      <c r="B26" s="11" t="s">
        <v>70</v>
      </c>
      <c r="C26" s="77"/>
      <c r="D26" s="77"/>
      <c r="E26" s="77"/>
      <c r="F26" s="78"/>
      <c r="G26" s="78"/>
      <c r="H26" s="78"/>
      <c r="I26" s="78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8"/>
      <c r="X26" s="26"/>
    </row>
    <row r="27" spans="1:24" ht="7.5" customHeight="1" x14ac:dyDescent="0.25">
      <c r="A27" s="34"/>
      <c r="B27" s="4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1"/>
      <c r="X27" s="16"/>
    </row>
    <row r="28" spans="1:24" x14ac:dyDescent="0.25">
      <c r="A28" s="33" t="s">
        <v>5</v>
      </c>
      <c r="B28" s="14" t="s">
        <v>58</v>
      </c>
      <c r="C28" s="39">
        <v>7.5999999999999998E-2</v>
      </c>
      <c r="D28" s="39">
        <v>4.2999999999999997E-2</v>
      </c>
      <c r="E28" s="39">
        <v>6.5000000000000002E-2</v>
      </c>
      <c r="F28" s="39">
        <v>6.4000000000000001E-2</v>
      </c>
      <c r="G28" s="39">
        <v>7.1999999999999995E-2</v>
      </c>
      <c r="H28" s="39">
        <v>6.6000000000000003E-2</v>
      </c>
      <c r="I28" s="39">
        <v>7.9000000000000001E-2</v>
      </c>
      <c r="J28" s="39">
        <v>6.5000000000000002E-2</v>
      </c>
      <c r="K28" s="39">
        <v>6.6000000000000003E-2</v>
      </c>
      <c r="L28" s="39">
        <v>3.9E-2</v>
      </c>
      <c r="M28" s="39">
        <v>5.6000000000000001E-2</v>
      </c>
      <c r="N28" s="39">
        <v>4.2000000000000003E-2</v>
      </c>
      <c r="O28" s="39">
        <v>3.9E-2</v>
      </c>
      <c r="P28" s="39">
        <v>4.7E-2</v>
      </c>
      <c r="Q28" s="100"/>
      <c r="R28" s="100"/>
      <c r="S28" s="100"/>
      <c r="T28" s="100"/>
      <c r="U28" s="100"/>
      <c r="V28" s="100"/>
      <c r="W28" s="75"/>
      <c r="X28" s="16"/>
    </row>
    <row r="29" spans="1:24" x14ac:dyDescent="0.25">
      <c r="A29" s="89" t="s">
        <v>78</v>
      </c>
      <c r="B29" s="14" t="s">
        <v>59</v>
      </c>
      <c r="C29" s="39">
        <v>0.10299999999999999</v>
      </c>
      <c r="D29" s="39">
        <v>7.8E-2</v>
      </c>
      <c r="E29" s="39">
        <v>9.2999999999999999E-2</v>
      </c>
      <c r="F29" s="39">
        <v>7.0999999999999994E-2</v>
      </c>
      <c r="G29" s="39">
        <v>7.5999999999999998E-2</v>
      </c>
      <c r="H29" s="39">
        <v>4.2999999999999997E-2</v>
      </c>
      <c r="I29" s="39">
        <v>6.5000000000000002E-2</v>
      </c>
      <c r="J29" s="39">
        <v>6.4000000000000001E-2</v>
      </c>
      <c r="K29" s="39">
        <v>6.3E-2</v>
      </c>
      <c r="L29" s="39">
        <v>4.5999999999999999E-2</v>
      </c>
      <c r="M29" s="39">
        <v>3.6999999999999998E-2</v>
      </c>
      <c r="N29" s="39">
        <v>5.5E-2</v>
      </c>
      <c r="O29" s="39">
        <v>4.2999999999999997E-2</v>
      </c>
      <c r="P29" s="39">
        <v>5.5E-2</v>
      </c>
      <c r="Q29" s="100"/>
      <c r="R29" s="100"/>
      <c r="S29" s="100"/>
      <c r="T29" s="100"/>
      <c r="U29" s="100"/>
      <c r="V29" s="100"/>
      <c r="W29" s="75"/>
      <c r="X29" s="16"/>
    </row>
    <row r="30" spans="1:24" x14ac:dyDescent="0.25">
      <c r="A30" s="33">
        <f>SUM(C30:P30)/14</f>
        <v>0.12221428571428572</v>
      </c>
      <c r="B30" s="11" t="s">
        <v>60</v>
      </c>
      <c r="C30" s="42">
        <f t="shared" ref="C30:P30" si="5">C28+C29</f>
        <v>0.17899999999999999</v>
      </c>
      <c r="D30" s="42">
        <f t="shared" si="5"/>
        <v>0.121</v>
      </c>
      <c r="E30" s="42">
        <f t="shared" si="5"/>
        <v>0.158</v>
      </c>
      <c r="F30" s="42">
        <f t="shared" si="5"/>
        <v>0.13500000000000001</v>
      </c>
      <c r="G30" s="42">
        <f t="shared" si="5"/>
        <v>0.14799999999999999</v>
      </c>
      <c r="H30" s="42">
        <f t="shared" si="5"/>
        <v>0.109</v>
      </c>
      <c r="I30" s="48">
        <f t="shared" si="5"/>
        <v>0.14400000000000002</v>
      </c>
      <c r="J30" s="42">
        <f t="shared" si="5"/>
        <v>0.129</v>
      </c>
      <c r="K30" s="42">
        <f t="shared" si="5"/>
        <v>0.129</v>
      </c>
      <c r="L30" s="42">
        <f t="shared" si="5"/>
        <v>8.4999999999999992E-2</v>
      </c>
      <c r="M30" s="42">
        <f t="shared" si="5"/>
        <v>9.2999999999999999E-2</v>
      </c>
      <c r="N30" s="42">
        <f t="shared" si="5"/>
        <v>9.7000000000000003E-2</v>
      </c>
      <c r="O30" s="42">
        <f t="shared" si="5"/>
        <v>8.199999999999999E-2</v>
      </c>
      <c r="P30" s="42">
        <f t="shared" si="5"/>
        <v>0.10200000000000001</v>
      </c>
      <c r="Q30" s="101"/>
      <c r="R30" s="101"/>
      <c r="S30" s="101"/>
      <c r="T30" s="101"/>
      <c r="U30" s="101"/>
      <c r="V30" s="101"/>
      <c r="W30" s="75">
        <f>SUM(N30:P30)/3</f>
        <v>9.3666666666666676E-2</v>
      </c>
      <c r="X30" s="16"/>
    </row>
    <row r="31" spans="1:24" x14ac:dyDescent="0.25">
      <c r="A31" s="33"/>
      <c r="B31" s="11" t="s">
        <v>70</v>
      </c>
      <c r="C31" s="78"/>
      <c r="D31" s="78"/>
      <c r="E31" s="78"/>
      <c r="F31" s="78"/>
      <c r="G31" s="78"/>
      <c r="H31" s="78"/>
      <c r="I31" s="8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8"/>
      <c r="X31" s="16"/>
    </row>
    <row r="32" spans="1:24" ht="6.75" customHeight="1" x14ac:dyDescent="0.25">
      <c r="A32" s="34"/>
      <c r="B32" s="4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1"/>
      <c r="X32" s="16"/>
    </row>
    <row r="33" spans="1:24" x14ac:dyDescent="0.25">
      <c r="A33" s="33" t="s">
        <v>6</v>
      </c>
      <c r="B33" s="14" t="s">
        <v>58</v>
      </c>
      <c r="C33" s="39">
        <v>0.129</v>
      </c>
      <c r="D33" s="39">
        <v>6.9000000000000006E-2</v>
      </c>
      <c r="E33" s="39">
        <v>0.155</v>
      </c>
      <c r="F33" s="39">
        <v>0.115</v>
      </c>
      <c r="G33" s="39">
        <v>4.5999999999999999E-2</v>
      </c>
      <c r="H33" s="39">
        <v>5.5E-2</v>
      </c>
      <c r="I33" s="39">
        <v>3.1E-2</v>
      </c>
      <c r="J33" s="39">
        <v>7.1999999999999995E-2</v>
      </c>
      <c r="K33" s="39">
        <v>2.1000000000000001E-2</v>
      </c>
      <c r="L33" s="39">
        <v>2.5000000000000001E-2</v>
      </c>
      <c r="M33" s="39">
        <v>2.1999999999999999E-2</v>
      </c>
      <c r="N33" s="39">
        <v>0.01</v>
      </c>
      <c r="O33" s="40">
        <v>5.0000000000000001E-3</v>
      </c>
      <c r="P33" s="40">
        <v>5.0000000000000001E-3</v>
      </c>
      <c r="Q33" s="103"/>
      <c r="R33" s="103"/>
      <c r="S33" s="103"/>
      <c r="T33" s="103"/>
      <c r="U33" s="103"/>
      <c r="V33" s="103"/>
      <c r="W33" s="75"/>
      <c r="X33" s="16"/>
    </row>
    <row r="34" spans="1:24" x14ac:dyDescent="0.25">
      <c r="A34" s="89" t="s">
        <v>80</v>
      </c>
      <c r="B34" s="14" t="s">
        <v>59</v>
      </c>
      <c r="C34" s="39">
        <v>8.7999999999999995E-2</v>
      </c>
      <c r="D34" s="39">
        <v>0.104</v>
      </c>
      <c r="E34" s="39">
        <v>0.106</v>
      </c>
      <c r="F34" s="39">
        <v>0.13200000000000001</v>
      </c>
      <c r="G34" s="39">
        <v>0.13100000000000001</v>
      </c>
      <c r="H34" s="39">
        <v>4.3999999999999997E-2</v>
      </c>
      <c r="I34" s="39">
        <v>3.7999999999999999E-2</v>
      </c>
      <c r="J34" s="39">
        <v>0.02</v>
      </c>
      <c r="K34" s="39">
        <v>7.0999999999999994E-2</v>
      </c>
      <c r="L34" s="39">
        <v>2.5000000000000001E-2</v>
      </c>
      <c r="M34" s="39">
        <v>8.9999999999999993E-3</v>
      </c>
      <c r="N34" s="39">
        <v>1.9E-2</v>
      </c>
      <c r="O34" s="39">
        <v>1.6E-2</v>
      </c>
      <c r="P34" s="40">
        <v>5.0000000000000001E-3</v>
      </c>
      <c r="Q34" s="103"/>
      <c r="R34" s="103"/>
      <c r="S34" s="103"/>
      <c r="T34" s="103"/>
      <c r="U34" s="103"/>
      <c r="V34" s="103"/>
      <c r="W34" s="75"/>
      <c r="X34" s="16"/>
    </row>
    <row r="35" spans="1:24" x14ac:dyDescent="0.25">
      <c r="A35" s="33">
        <f>SUM(C35:P35)/14</f>
        <v>0.11199999999999999</v>
      </c>
      <c r="B35" s="11" t="s">
        <v>60</v>
      </c>
      <c r="C35" s="41">
        <f t="shared" ref="C35:P35" si="6">C33+C34</f>
        <v>0.217</v>
      </c>
      <c r="D35" s="42">
        <f t="shared" si="6"/>
        <v>0.17299999999999999</v>
      </c>
      <c r="E35" s="41">
        <f t="shared" si="6"/>
        <v>0.26100000000000001</v>
      </c>
      <c r="F35" s="41">
        <f t="shared" si="6"/>
        <v>0.247</v>
      </c>
      <c r="G35" s="42">
        <f t="shared" si="6"/>
        <v>0.17699999999999999</v>
      </c>
      <c r="H35" s="42">
        <f t="shared" si="6"/>
        <v>9.9000000000000005E-2</v>
      </c>
      <c r="I35" s="42">
        <f t="shared" si="6"/>
        <v>6.9000000000000006E-2</v>
      </c>
      <c r="J35" s="42">
        <f t="shared" si="6"/>
        <v>9.1999999999999998E-2</v>
      </c>
      <c r="K35" s="42">
        <f t="shared" si="6"/>
        <v>9.1999999999999998E-2</v>
      </c>
      <c r="L35" s="42">
        <f t="shared" si="6"/>
        <v>0.05</v>
      </c>
      <c r="M35" s="42">
        <f t="shared" si="6"/>
        <v>3.1E-2</v>
      </c>
      <c r="N35" s="42">
        <f t="shared" si="6"/>
        <v>2.8999999999999998E-2</v>
      </c>
      <c r="O35" s="42">
        <f t="shared" si="6"/>
        <v>2.1000000000000001E-2</v>
      </c>
      <c r="P35" s="42">
        <f t="shared" si="6"/>
        <v>0.01</v>
      </c>
      <c r="Q35" s="101"/>
      <c r="R35" s="101"/>
      <c r="S35" s="101"/>
      <c r="T35" s="101"/>
      <c r="U35" s="101"/>
      <c r="V35" s="101"/>
      <c r="W35" s="75">
        <f>SUM(N35:P35)/3</f>
        <v>0.02</v>
      </c>
      <c r="X35" s="16"/>
    </row>
    <row r="36" spans="1:24" x14ac:dyDescent="0.25">
      <c r="A36" s="33"/>
      <c r="B36" s="11" t="s">
        <v>70</v>
      </c>
      <c r="C36" s="77"/>
      <c r="D36" s="78"/>
      <c r="E36" s="77"/>
      <c r="F36" s="77"/>
      <c r="G36" s="78"/>
      <c r="H36" s="78"/>
      <c r="I36" s="78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8"/>
      <c r="X36" s="16"/>
    </row>
    <row r="37" spans="1:24" ht="7.5" customHeight="1" x14ac:dyDescent="0.25">
      <c r="A37" s="34"/>
      <c r="B37" s="3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1"/>
      <c r="X37" s="16"/>
    </row>
    <row r="38" spans="1:24" x14ac:dyDescent="0.25">
      <c r="A38" s="33" t="s">
        <v>7</v>
      </c>
      <c r="B38" s="14" t="s">
        <v>58</v>
      </c>
      <c r="C38" s="39">
        <v>9.9000000000000005E-2</v>
      </c>
      <c r="D38" s="39">
        <v>0.122</v>
      </c>
      <c r="E38" s="39">
        <v>8.1000000000000003E-2</v>
      </c>
      <c r="F38" s="39">
        <v>7.4999999999999997E-2</v>
      </c>
      <c r="G38" s="39">
        <v>7.6999999999999999E-2</v>
      </c>
      <c r="H38" s="39">
        <v>0.04</v>
      </c>
      <c r="I38" s="39">
        <v>7.8E-2</v>
      </c>
      <c r="J38" s="39">
        <v>7.5999999999999998E-2</v>
      </c>
      <c r="K38" s="39">
        <v>4.7E-2</v>
      </c>
      <c r="L38" s="39">
        <v>6.2E-2</v>
      </c>
      <c r="M38" s="39">
        <v>3.5999999999999997E-2</v>
      </c>
      <c r="N38" s="39">
        <v>2.8000000000000001E-2</v>
      </c>
      <c r="O38" s="39">
        <v>2.1000000000000001E-2</v>
      </c>
      <c r="P38" s="39">
        <v>1.9E-2</v>
      </c>
      <c r="Q38" s="100"/>
      <c r="R38" s="100"/>
      <c r="S38" s="100"/>
      <c r="T38" s="100"/>
      <c r="U38" s="100"/>
      <c r="V38" s="100"/>
      <c r="W38" s="75"/>
      <c r="X38" s="16"/>
    </row>
    <row r="39" spans="1:24" x14ac:dyDescent="0.25">
      <c r="A39" s="89" t="s">
        <v>79</v>
      </c>
      <c r="B39" s="14" t="s">
        <v>59</v>
      </c>
      <c r="C39" s="39">
        <v>8.1000000000000003E-2</v>
      </c>
      <c r="D39" s="39">
        <v>8.3000000000000004E-2</v>
      </c>
      <c r="E39" s="39">
        <v>0.11</v>
      </c>
      <c r="F39" s="39">
        <v>7.8E-2</v>
      </c>
      <c r="G39" s="39">
        <v>7.0999999999999994E-2</v>
      </c>
      <c r="H39" s="39">
        <v>6.4000000000000001E-2</v>
      </c>
      <c r="I39" s="39">
        <v>3.2000000000000001E-2</v>
      </c>
      <c r="J39" s="39">
        <v>6.3E-2</v>
      </c>
      <c r="K39" s="39">
        <v>7.1999999999999995E-2</v>
      </c>
      <c r="L39" s="39">
        <v>3.9E-2</v>
      </c>
      <c r="M39" s="39">
        <v>5.2999999999999999E-2</v>
      </c>
      <c r="N39" s="39">
        <v>1.6E-2</v>
      </c>
      <c r="O39" s="39">
        <v>3.5999999999999997E-2</v>
      </c>
      <c r="P39" s="39">
        <v>1.7999999999999999E-2</v>
      </c>
      <c r="Q39" s="100"/>
      <c r="R39" s="100"/>
      <c r="S39" s="100"/>
      <c r="T39" s="100"/>
      <c r="U39" s="100"/>
      <c r="V39" s="100"/>
      <c r="W39" s="75"/>
      <c r="X39" s="16"/>
    </row>
    <row r="40" spans="1:24" x14ac:dyDescent="0.25">
      <c r="A40" s="33">
        <f>SUM(C40:P40)/14</f>
        <v>0.11978571428571429</v>
      </c>
      <c r="B40" s="11" t="s">
        <v>60</v>
      </c>
      <c r="C40" s="42">
        <f t="shared" ref="C40:P40" si="7">C38+C39</f>
        <v>0.18</v>
      </c>
      <c r="D40" s="42">
        <f t="shared" si="7"/>
        <v>0.20500000000000002</v>
      </c>
      <c r="E40" s="42">
        <f t="shared" si="7"/>
        <v>0.191</v>
      </c>
      <c r="F40" s="42">
        <f t="shared" si="7"/>
        <v>0.153</v>
      </c>
      <c r="G40" s="42">
        <f t="shared" si="7"/>
        <v>0.14799999999999999</v>
      </c>
      <c r="H40" s="42">
        <f t="shared" si="7"/>
        <v>0.10400000000000001</v>
      </c>
      <c r="I40" s="42">
        <f t="shared" si="7"/>
        <v>0.11</v>
      </c>
      <c r="J40" s="42">
        <f t="shared" si="7"/>
        <v>0.13900000000000001</v>
      </c>
      <c r="K40" s="42">
        <f t="shared" si="7"/>
        <v>0.11899999999999999</v>
      </c>
      <c r="L40" s="42">
        <f t="shared" si="7"/>
        <v>0.10100000000000001</v>
      </c>
      <c r="M40" s="42">
        <f t="shared" si="7"/>
        <v>8.8999999999999996E-2</v>
      </c>
      <c r="N40" s="42">
        <f t="shared" si="7"/>
        <v>4.3999999999999997E-2</v>
      </c>
      <c r="O40" s="42">
        <f t="shared" si="7"/>
        <v>5.6999999999999995E-2</v>
      </c>
      <c r="P40" s="42">
        <f t="shared" si="7"/>
        <v>3.6999999999999998E-2</v>
      </c>
      <c r="Q40" s="101"/>
      <c r="R40" s="101"/>
      <c r="S40" s="101"/>
      <c r="T40" s="101"/>
      <c r="U40" s="101"/>
      <c r="V40" s="101"/>
      <c r="W40" s="75">
        <f>SUM(N40:P40)/3</f>
        <v>4.5999999999999992E-2</v>
      </c>
      <c r="X40" s="16"/>
    </row>
    <row r="41" spans="1:24" x14ac:dyDescent="0.25">
      <c r="A41" s="33"/>
      <c r="B41" s="11" t="s">
        <v>70</v>
      </c>
      <c r="C41" s="78"/>
      <c r="D41" s="78"/>
      <c r="E41" s="78"/>
      <c r="F41" s="78"/>
      <c r="G41" s="78"/>
      <c r="H41" s="78"/>
      <c r="I41" s="7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68"/>
      <c r="X41" s="16"/>
    </row>
    <row r="42" spans="1:24" ht="8.1" customHeight="1" x14ac:dyDescent="0.25">
      <c r="A42" s="34"/>
      <c r="B42" s="3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31"/>
      <c r="X42" s="16"/>
    </row>
    <row r="43" spans="1:24" x14ac:dyDescent="0.25">
      <c r="A43" s="33" t="s">
        <v>8</v>
      </c>
      <c r="B43" s="14" t="s">
        <v>58</v>
      </c>
      <c r="C43" s="39">
        <v>3.9E-2</v>
      </c>
      <c r="D43" s="39">
        <v>2.4E-2</v>
      </c>
      <c r="E43" s="39">
        <v>2.8000000000000001E-2</v>
      </c>
      <c r="F43" s="39">
        <v>3.3000000000000002E-2</v>
      </c>
      <c r="G43" s="39">
        <v>3.4000000000000002E-2</v>
      </c>
      <c r="H43" s="39">
        <v>2.8000000000000001E-2</v>
      </c>
      <c r="I43" s="39">
        <v>2.5000000000000001E-2</v>
      </c>
      <c r="J43" s="39">
        <v>3.9E-2</v>
      </c>
      <c r="K43" s="39">
        <v>4.7E-2</v>
      </c>
      <c r="L43" s="39">
        <v>0.04</v>
      </c>
      <c r="M43" s="39">
        <v>2.9000000000000001E-2</v>
      </c>
      <c r="N43" s="39">
        <v>2.5000000000000001E-2</v>
      </c>
      <c r="O43" s="40">
        <v>7.0000000000000001E-3</v>
      </c>
      <c r="P43" s="39">
        <v>1.2E-2</v>
      </c>
      <c r="Q43" s="100"/>
      <c r="R43" s="100"/>
      <c r="S43" s="100"/>
      <c r="T43" s="100"/>
      <c r="U43" s="100"/>
      <c r="V43" s="100"/>
      <c r="W43" s="75"/>
      <c r="X43" s="16"/>
    </row>
    <row r="44" spans="1:24" x14ac:dyDescent="0.25">
      <c r="A44" s="89" t="s">
        <v>81</v>
      </c>
      <c r="B44" s="14" t="s">
        <v>59</v>
      </c>
      <c r="C44" s="39">
        <v>4.8000000000000001E-2</v>
      </c>
      <c r="D44" s="39">
        <v>4.5999999999999999E-2</v>
      </c>
      <c r="E44" s="39">
        <v>3.4000000000000002E-2</v>
      </c>
      <c r="F44" s="39">
        <v>0.03</v>
      </c>
      <c r="G44" s="39">
        <v>3.4000000000000002E-2</v>
      </c>
      <c r="H44" s="39">
        <v>2.8000000000000001E-2</v>
      </c>
      <c r="I44" s="39">
        <v>2.5000000000000001E-2</v>
      </c>
      <c r="J44" s="39">
        <v>2.1000000000000001E-2</v>
      </c>
      <c r="K44" s="39">
        <v>4.3999999999999997E-2</v>
      </c>
      <c r="L44" s="39">
        <v>6.9000000000000006E-2</v>
      </c>
      <c r="M44" s="39">
        <v>3.5999999999999997E-2</v>
      </c>
      <c r="N44" s="39">
        <v>2.1000000000000001E-2</v>
      </c>
      <c r="O44" s="39">
        <v>1.0999999999999999E-2</v>
      </c>
      <c r="P44" s="39">
        <v>2.3E-2</v>
      </c>
      <c r="Q44" s="100"/>
      <c r="R44" s="100"/>
      <c r="S44" s="100"/>
      <c r="T44" s="100"/>
      <c r="U44" s="100"/>
      <c r="V44" s="100"/>
      <c r="W44" s="75"/>
      <c r="X44" s="16"/>
    </row>
    <row r="45" spans="1:24" x14ac:dyDescent="0.25">
      <c r="A45" s="36">
        <f>SUM(C45:P45)/14</f>
        <v>6.2857142857142861E-2</v>
      </c>
      <c r="B45" s="11" t="s">
        <v>60</v>
      </c>
      <c r="C45" s="42">
        <f t="shared" ref="C45:P45" si="8">C43+C44</f>
        <v>8.6999999999999994E-2</v>
      </c>
      <c r="D45" s="42">
        <f t="shared" si="8"/>
        <v>7.0000000000000007E-2</v>
      </c>
      <c r="E45" s="42">
        <f t="shared" si="8"/>
        <v>6.2E-2</v>
      </c>
      <c r="F45" s="42">
        <f t="shared" si="8"/>
        <v>6.3E-2</v>
      </c>
      <c r="G45" s="42">
        <f t="shared" si="8"/>
        <v>6.8000000000000005E-2</v>
      </c>
      <c r="H45" s="42">
        <f t="shared" si="8"/>
        <v>5.6000000000000001E-2</v>
      </c>
      <c r="I45" s="42">
        <f t="shared" si="8"/>
        <v>0.05</v>
      </c>
      <c r="J45" s="42">
        <f t="shared" si="8"/>
        <v>0.06</v>
      </c>
      <c r="K45" s="42">
        <f t="shared" si="8"/>
        <v>9.0999999999999998E-2</v>
      </c>
      <c r="L45" s="42">
        <f t="shared" si="8"/>
        <v>0.10900000000000001</v>
      </c>
      <c r="M45" s="42">
        <f t="shared" si="8"/>
        <v>6.5000000000000002E-2</v>
      </c>
      <c r="N45" s="42">
        <f t="shared" si="8"/>
        <v>4.5999999999999999E-2</v>
      </c>
      <c r="O45" s="42">
        <f t="shared" si="8"/>
        <v>1.7999999999999999E-2</v>
      </c>
      <c r="P45" s="42">
        <f t="shared" si="8"/>
        <v>3.5000000000000003E-2</v>
      </c>
      <c r="Q45" s="101"/>
      <c r="R45" s="101"/>
      <c r="S45" s="101"/>
      <c r="T45" s="101"/>
      <c r="U45" s="101"/>
      <c r="V45" s="101"/>
      <c r="W45" s="75">
        <f>SUM(N45:P45)/3</f>
        <v>3.3000000000000002E-2</v>
      </c>
      <c r="X45" s="16"/>
    </row>
    <row r="46" spans="1:24" x14ac:dyDescent="0.25">
      <c r="A46" s="36"/>
      <c r="B46" s="79" t="s">
        <v>70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68"/>
      <c r="X46" s="16"/>
    </row>
    <row r="47" spans="1:24" ht="8.1" customHeight="1" x14ac:dyDescent="0.25">
      <c r="A47" s="34"/>
      <c r="B47" s="3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31"/>
      <c r="X47" s="16"/>
    </row>
    <row r="48" spans="1:24" x14ac:dyDescent="0.25">
      <c r="A48" s="33" t="s">
        <v>9</v>
      </c>
      <c r="B48" s="14" t="s">
        <v>58</v>
      </c>
      <c r="C48" s="39">
        <v>5.2999999999999999E-2</v>
      </c>
      <c r="D48" s="39">
        <v>5.8000000000000003E-2</v>
      </c>
      <c r="E48" s="39">
        <v>3.7999999999999999E-2</v>
      </c>
      <c r="F48" s="39">
        <v>7.0999999999999994E-2</v>
      </c>
      <c r="G48" s="39">
        <v>4.2999999999999997E-2</v>
      </c>
      <c r="H48" s="39">
        <v>4.5999999999999999E-2</v>
      </c>
      <c r="I48" s="39">
        <v>5.8999999999999997E-2</v>
      </c>
      <c r="J48" s="39">
        <v>4.2000000000000003E-2</v>
      </c>
      <c r="K48" s="39">
        <v>7.4999999999999997E-2</v>
      </c>
      <c r="L48" s="39">
        <v>7.1999999999999995E-2</v>
      </c>
      <c r="M48" s="39">
        <v>5.7000000000000002E-2</v>
      </c>
      <c r="N48" s="39">
        <v>3.5000000000000003E-2</v>
      </c>
      <c r="O48" s="39">
        <v>4.8000000000000001E-2</v>
      </c>
      <c r="P48" s="39">
        <v>4.1000000000000002E-2</v>
      </c>
      <c r="Q48" s="100"/>
      <c r="R48" s="100"/>
      <c r="S48" s="100"/>
      <c r="T48" s="100"/>
      <c r="U48" s="100"/>
      <c r="V48" s="100"/>
      <c r="W48" s="75"/>
      <c r="X48" s="16"/>
    </row>
    <row r="49" spans="1:24" x14ac:dyDescent="0.25">
      <c r="A49" s="89" t="s">
        <v>82</v>
      </c>
      <c r="B49" s="14" t="s">
        <v>59</v>
      </c>
      <c r="C49" s="39">
        <v>5.0999999999999997E-2</v>
      </c>
      <c r="D49" s="39">
        <v>6.6000000000000003E-2</v>
      </c>
      <c r="E49" s="39">
        <v>0.05</v>
      </c>
      <c r="F49" s="39">
        <v>0.03</v>
      </c>
      <c r="G49" s="39">
        <v>6.7000000000000004E-2</v>
      </c>
      <c r="H49" s="39">
        <v>0.05</v>
      </c>
      <c r="I49" s="39">
        <v>3.6999999999999998E-2</v>
      </c>
      <c r="J49" s="39">
        <v>4.2000000000000003E-2</v>
      </c>
      <c r="K49" s="39">
        <v>3.2000000000000001E-2</v>
      </c>
      <c r="L49" s="39">
        <v>4.9000000000000002E-2</v>
      </c>
      <c r="M49" s="39">
        <v>5.7000000000000002E-2</v>
      </c>
      <c r="N49" s="39">
        <v>4.5999999999999999E-2</v>
      </c>
      <c r="O49" s="39">
        <v>2.1000000000000001E-2</v>
      </c>
      <c r="P49" s="39">
        <v>3.7999999999999999E-2</v>
      </c>
      <c r="Q49" s="100"/>
      <c r="R49" s="100"/>
      <c r="S49" s="100"/>
      <c r="T49" s="100"/>
      <c r="U49" s="100"/>
      <c r="V49" s="100"/>
      <c r="W49" s="75"/>
      <c r="X49" s="16"/>
    </row>
    <row r="50" spans="1:24" s="13" customFormat="1" x14ac:dyDescent="0.25">
      <c r="A50" s="33">
        <f>SUM(C50:P50)/14</f>
        <v>9.8142857142857115E-2</v>
      </c>
      <c r="B50" s="11" t="s">
        <v>60</v>
      </c>
      <c r="C50" s="42">
        <f t="shared" ref="C50:P50" si="9">C48+C49</f>
        <v>0.104</v>
      </c>
      <c r="D50" s="42">
        <f t="shared" si="9"/>
        <v>0.124</v>
      </c>
      <c r="E50" s="42">
        <f t="shared" si="9"/>
        <v>8.7999999999999995E-2</v>
      </c>
      <c r="F50" s="42">
        <f t="shared" si="9"/>
        <v>0.10099999999999999</v>
      </c>
      <c r="G50" s="42">
        <f t="shared" si="9"/>
        <v>0.11</v>
      </c>
      <c r="H50" s="42">
        <f t="shared" si="9"/>
        <v>9.6000000000000002E-2</v>
      </c>
      <c r="I50" s="42">
        <f t="shared" si="9"/>
        <v>9.6000000000000002E-2</v>
      </c>
      <c r="J50" s="42">
        <f t="shared" si="9"/>
        <v>8.4000000000000005E-2</v>
      </c>
      <c r="K50" s="42">
        <f t="shared" si="9"/>
        <v>0.107</v>
      </c>
      <c r="L50" s="42">
        <f t="shared" si="9"/>
        <v>0.121</v>
      </c>
      <c r="M50" s="42">
        <f t="shared" si="9"/>
        <v>0.114</v>
      </c>
      <c r="N50" s="42">
        <f t="shared" si="9"/>
        <v>8.1000000000000003E-2</v>
      </c>
      <c r="O50" s="42">
        <f t="shared" si="9"/>
        <v>6.9000000000000006E-2</v>
      </c>
      <c r="P50" s="42">
        <f t="shared" si="9"/>
        <v>7.9000000000000001E-2</v>
      </c>
      <c r="Q50" s="101"/>
      <c r="R50" s="101"/>
      <c r="S50" s="101"/>
      <c r="T50" s="101"/>
      <c r="U50" s="101"/>
      <c r="V50" s="101"/>
      <c r="W50" s="75">
        <f>SUM(N50:P50)/3</f>
        <v>7.633333333333335E-2</v>
      </c>
      <c r="X50" s="27"/>
    </row>
    <row r="51" spans="1:24" s="13" customFormat="1" x14ac:dyDescent="0.25">
      <c r="A51" s="33"/>
      <c r="B51" s="79" t="s">
        <v>70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68"/>
      <c r="X51" s="27"/>
    </row>
    <row r="52" spans="1:24" ht="8.1" customHeight="1" x14ac:dyDescent="0.25">
      <c r="A52" s="34"/>
      <c r="B52" s="3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1"/>
      <c r="X52" s="16"/>
    </row>
    <row r="53" spans="1:24" x14ac:dyDescent="0.25">
      <c r="A53" s="33" t="s">
        <v>10</v>
      </c>
      <c r="B53" s="14" t="s">
        <v>58</v>
      </c>
      <c r="C53" s="39">
        <v>6.9000000000000006E-2</v>
      </c>
      <c r="D53" s="39">
        <v>5.0999999999999997E-2</v>
      </c>
      <c r="E53" s="39">
        <v>7.5999999999999998E-2</v>
      </c>
      <c r="F53" s="39">
        <v>6.9000000000000006E-2</v>
      </c>
      <c r="G53" s="39">
        <v>4.3999999999999997E-2</v>
      </c>
      <c r="H53" s="39">
        <v>0.05</v>
      </c>
      <c r="I53" s="39">
        <v>7.2999999999999995E-2</v>
      </c>
      <c r="J53" s="39">
        <v>6.6000000000000003E-2</v>
      </c>
      <c r="K53" s="39">
        <v>4.1000000000000002E-2</v>
      </c>
      <c r="L53" s="39">
        <v>4.5999999999999999E-2</v>
      </c>
      <c r="M53" s="39">
        <v>4.9000000000000002E-2</v>
      </c>
      <c r="N53" s="40">
        <v>7.0000000000000001E-3</v>
      </c>
      <c r="O53" s="39">
        <v>3.3000000000000002E-2</v>
      </c>
      <c r="P53" s="39">
        <v>2.1000000000000001E-2</v>
      </c>
      <c r="Q53" s="100"/>
      <c r="R53" s="100"/>
      <c r="S53" s="100"/>
      <c r="T53" s="100"/>
      <c r="U53" s="100"/>
      <c r="V53" s="100"/>
      <c r="W53" s="75"/>
      <c r="X53" s="16"/>
    </row>
    <row r="54" spans="1:24" x14ac:dyDescent="0.25">
      <c r="A54" s="89" t="s">
        <v>83</v>
      </c>
      <c r="B54" s="14" t="s">
        <v>59</v>
      </c>
      <c r="C54" s="39">
        <v>9.9000000000000005E-2</v>
      </c>
      <c r="D54" s="39">
        <v>7.0000000000000007E-2</v>
      </c>
      <c r="E54" s="39">
        <v>5.8999999999999997E-2</v>
      </c>
      <c r="F54" s="39">
        <v>7.4999999999999997E-2</v>
      </c>
      <c r="G54" s="39">
        <v>0.06</v>
      </c>
      <c r="H54" s="39">
        <v>2.5999999999999999E-2</v>
      </c>
      <c r="I54" s="39">
        <v>4.3999999999999997E-2</v>
      </c>
      <c r="J54" s="39">
        <v>7.3999999999999996E-2</v>
      </c>
      <c r="K54" s="39">
        <v>6.4000000000000001E-2</v>
      </c>
      <c r="L54" s="39">
        <v>4.3999999999999997E-2</v>
      </c>
      <c r="M54" s="39">
        <v>5.6000000000000001E-2</v>
      </c>
      <c r="N54" s="39">
        <v>3.2000000000000001E-2</v>
      </c>
      <c r="O54" s="39">
        <v>1.4999999999999999E-2</v>
      </c>
      <c r="P54" s="39">
        <v>0.04</v>
      </c>
      <c r="Q54" s="100"/>
      <c r="R54" s="100"/>
      <c r="S54" s="100"/>
      <c r="T54" s="100"/>
      <c r="U54" s="100"/>
      <c r="V54" s="100"/>
      <c r="W54" s="75"/>
      <c r="X54" s="16"/>
    </row>
    <row r="55" spans="1:24" s="13" customFormat="1" x14ac:dyDescent="0.25">
      <c r="A55" s="33">
        <f>SUM(C55:P55)/14</f>
        <v>0.10378571428571427</v>
      </c>
      <c r="B55" s="11" t="s">
        <v>60</v>
      </c>
      <c r="C55" s="42">
        <f t="shared" ref="C55:P55" si="10">C53+C54</f>
        <v>0.16800000000000001</v>
      </c>
      <c r="D55" s="42">
        <f t="shared" si="10"/>
        <v>0.121</v>
      </c>
      <c r="E55" s="42">
        <f t="shared" si="10"/>
        <v>0.13500000000000001</v>
      </c>
      <c r="F55" s="42">
        <f t="shared" si="10"/>
        <v>0.14400000000000002</v>
      </c>
      <c r="G55" s="42">
        <f t="shared" si="10"/>
        <v>0.104</v>
      </c>
      <c r="H55" s="42">
        <f t="shared" si="10"/>
        <v>7.5999999999999998E-2</v>
      </c>
      <c r="I55" s="42">
        <f t="shared" si="10"/>
        <v>0.11699999999999999</v>
      </c>
      <c r="J55" s="42">
        <f t="shared" si="10"/>
        <v>0.14000000000000001</v>
      </c>
      <c r="K55" s="42">
        <f t="shared" si="10"/>
        <v>0.10500000000000001</v>
      </c>
      <c r="L55" s="42">
        <f t="shared" si="10"/>
        <v>0.09</v>
      </c>
      <c r="M55" s="42">
        <f t="shared" si="10"/>
        <v>0.10500000000000001</v>
      </c>
      <c r="N55" s="42">
        <f t="shared" si="10"/>
        <v>3.9E-2</v>
      </c>
      <c r="O55" s="42">
        <f t="shared" si="10"/>
        <v>4.8000000000000001E-2</v>
      </c>
      <c r="P55" s="42">
        <f t="shared" si="10"/>
        <v>6.0999999999999999E-2</v>
      </c>
      <c r="Q55" s="101"/>
      <c r="R55" s="101"/>
      <c r="S55" s="101"/>
      <c r="T55" s="101"/>
      <c r="U55" s="101"/>
      <c r="V55" s="101"/>
      <c r="W55" s="75">
        <f>SUM(N55:P55)/3</f>
        <v>4.9333333333333333E-2</v>
      </c>
      <c r="X55" s="27"/>
    </row>
    <row r="56" spans="1:24" s="13" customFormat="1" x14ac:dyDescent="0.25">
      <c r="A56" s="33"/>
      <c r="B56" s="79" t="s">
        <v>70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68"/>
      <c r="X56" s="27"/>
    </row>
    <row r="57" spans="1:24" ht="8.1" customHeight="1" x14ac:dyDescent="0.25">
      <c r="A57" s="34"/>
      <c r="B57" s="3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31"/>
      <c r="X57" s="16"/>
    </row>
    <row r="58" spans="1:24" x14ac:dyDescent="0.25">
      <c r="A58" s="33" t="s">
        <v>84</v>
      </c>
      <c r="B58" s="14" t="s">
        <v>58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/>
      <c r="P58" s="39"/>
      <c r="Q58" s="100"/>
      <c r="R58" s="100"/>
      <c r="S58" s="100"/>
      <c r="T58" s="100"/>
      <c r="U58" s="100"/>
      <c r="V58" s="100"/>
      <c r="W58" s="75"/>
      <c r="X58" s="16"/>
    </row>
    <row r="59" spans="1:24" x14ac:dyDescent="0.25">
      <c r="A59" s="33"/>
      <c r="B59" s="14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/>
      <c r="P59" s="39"/>
      <c r="Q59" s="100"/>
      <c r="R59" s="100"/>
      <c r="S59" s="100"/>
      <c r="T59" s="100"/>
      <c r="U59" s="100"/>
      <c r="V59" s="100"/>
      <c r="W59" s="75"/>
      <c r="X59" s="16"/>
    </row>
    <row r="60" spans="1:24" x14ac:dyDescent="0.25">
      <c r="A60" s="33"/>
      <c r="B60" s="14" t="s">
        <v>60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0"/>
      <c r="P60" s="39"/>
      <c r="Q60" s="100"/>
      <c r="R60" s="100"/>
      <c r="S60" s="100"/>
      <c r="T60" s="100"/>
      <c r="U60" s="100"/>
      <c r="V60" s="100"/>
      <c r="W60" s="75"/>
      <c r="X60" s="16"/>
    </row>
    <row r="61" spans="1:24" ht="15.75" customHeight="1" x14ac:dyDescent="0.25">
      <c r="A61" s="33"/>
      <c r="B61" s="14" t="s">
        <v>70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  <c r="P61" s="39"/>
      <c r="Q61" s="100"/>
      <c r="R61" s="100"/>
      <c r="S61" s="100"/>
      <c r="T61" s="100"/>
      <c r="U61" s="100"/>
      <c r="V61" s="100"/>
      <c r="W61" s="75"/>
      <c r="X61" s="16"/>
    </row>
    <row r="62" spans="1:24" s="97" customFormat="1" ht="7.5" customHeight="1" x14ac:dyDescent="0.25">
      <c r="A62" s="91"/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/>
      <c r="P62" s="93"/>
      <c r="Q62" s="93"/>
      <c r="R62" s="93"/>
      <c r="S62" s="93"/>
      <c r="T62" s="93"/>
      <c r="U62" s="93"/>
      <c r="V62" s="93"/>
      <c r="W62" s="95"/>
      <c r="X62" s="96"/>
    </row>
    <row r="63" spans="1:24" x14ac:dyDescent="0.25">
      <c r="A63" s="33" t="s">
        <v>11</v>
      </c>
      <c r="B63" s="14" t="s">
        <v>58</v>
      </c>
      <c r="C63" s="39">
        <v>8.5000000000000006E-2</v>
      </c>
      <c r="D63" s="39">
        <v>4.7E-2</v>
      </c>
      <c r="E63" s="39">
        <v>5.2999999999999999E-2</v>
      </c>
      <c r="F63" s="39">
        <v>3.7999999999999999E-2</v>
      </c>
      <c r="G63" s="39">
        <v>4.9000000000000002E-2</v>
      </c>
      <c r="H63" s="39">
        <v>5.1999999999999998E-2</v>
      </c>
      <c r="I63" s="39">
        <v>9.7000000000000003E-2</v>
      </c>
      <c r="J63" s="39">
        <v>4.7E-2</v>
      </c>
      <c r="K63" s="39">
        <v>4.2999999999999997E-2</v>
      </c>
      <c r="L63" s="39">
        <v>1.9E-2</v>
      </c>
      <c r="M63" s="39">
        <v>5.1999999999999998E-2</v>
      </c>
      <c r="N63" s="39">
        <v>2.5000000000000001E-2</v>
      </c>
      <c r="O63" s="40">
        <v>3.0000000000000001E-3</v>
      </c>
      <c r="P63" s="39">
        <v>1.2999999999999999E-2</v>
      </c>
      <c r="Q63" s="100"/>
      <c r="R63" s="100"/>
      <c r="S63" s="100"/>
      <c r="T63" s="100"/>
      <c r="U63" s="100"/>
      <c r="V63" s="100"/>
      <c r="W63" s="75"/>
      <c r="X63" s="16"/>
    </row>
    <row r="64" spans="1:24" x14ac:dyDescent="0.25">
      <c r="A64" s="33"/>
      <c r="B64" s="14" t="s">
        <v>59</v>
      </c>
      <c r="C64" s="39">
        <v>7.0000000000000007E-2</v>
      </c>
      <c r="D64" s="39">
        <v>7.5999999999999998E-2</v>
      </c>
      <c r="E64" s="39">
        <v>3.4000000000000002E-2</v>
      </c>
      <c r="F64" s="39">
        <v>4.3999999999999997E-2</v>
      </c>
      <c r="G64" s="39">
        <v>4.2999999999999997E-2</v>
      </c>
      <c r="H64" s="39">
        <v>0.04</v>
      </c>
      <c r="I64" s="39">
        <v>2.7E-2</v>
      </c>
      <c r="J64" s="39">
        <v>6.0000000000000001E-3</v>
      </c>
      <c r="K64" s="39">
        <v>0.04</v>
      </c>
      <c r="L64" s="39">
        <v>3.4000000000000002E-2</v>
      </c>
      <c r="M64" s="39">
        <v>2.8000000000000001E-2</v>
      </c>
      <c r="N64" s="39">
        <v>4.3999999999999997E-2</v>
      </c>
      <c r="O64" s="40">
        <v>7.0000000000000001E-3</v>
      </c>
      <c r="P64" s="39">
        <v>0.01</v>
      </c>
      <c r="Q64" s="100"/>
      <c r="R64" s="100"/>
      <c r="S64" s="100"/>
      <c r="T64" s="100"/>
      <c r="U64" s="100"/>
      <c r="V64" s="100"/>
      <c r="W64" s="75"/>
      <c r="X64" s="16"/>
    </row>
    <row r="65" spans="1:26" x14ac:dyDescent="0.25">
      <c r="A65" s="33">
        <f>SUM(C65:P65)/14</f>
        <v>8.0428571428571419E-2</v>
      </c>
      <c r="B65" s="11" t="s">
        <v>60</v>
      </c>
      <c r="C65" s="42">
        <f t="shared" ref="C65:P65" si="11">C63+C64</f>
        <v>0.15500000000000003</v>
      </c>
      <c r="D65" s="42">
        <f t="shared" si="11"/>
        <v>0.123</v>
      </c>
      <c r="E65" s="42">
        <f t="shared" si="11"/>
        <v>8.6999999999999994E-2</v>
      </c>
      <c r="F65" s="42">
        <f t="shared" si="11"/>
        <v>8.199999999999999E-2</v>
      </c>
      <c r="G65" s="42">
        <f t="shared" si="11"/>
        <v>9.1999999999999998E-2</v>
      </c>
      <c r="H65" s="42">
        <f t="shared" si="11"/>
        <v>9.1999999999999998E-2</v>
      </c>
      <c r="I65" s="42">
        <f t="shared" si="11"/>
        <v>0.124</v>
      </c>
      <c r="J65" s="42">
        <f t="shared" si="11"/>
        <v>5.2999999999999999E-2</v>
      </c>
      <c r="K65" s="42">
        <f t="shared" si="11"/>
        <v>8.299999999999999E-2</v>
      </c>
      <c r="L65" s="42">
        <f t="shared" si="11"/>
        <v>5.3000000000000005E-2</v>
      </c>
      <c r="M65" s="42">
        <f t="shared" si="11"/>
        <v>0.08</v>
      </c>
      <c r="N65" s="42">
        <f t="shared" si="11"/>
        <v>6.9000000000000006E-2</v>
      </c>
      <c r="O65" s="42">
        <f t="shared" si="11"/>
        <v>0.01</v>
      </c>
      <c r="P65" s="42">
        <f t="shared" si="11"/>
        <v>2.3E-2</v>
      </c>
      <c r="Q65" s="101"/>
      <c r="R65" s="101"/>
      <c r="S65" s="101"/>
      <c r="T65" s="101"/>
      <c r="U65" s="101"/>
      <c r="V65" s="101"/>
      <c r="W65" s="75">
        <f>SUM(N65:P65)/3</f>
        <v>3.4000000000000002E-2</v>
      </c>
      <c r="X65" s="16"/>
    </row>
    <row r="66" spans="1:26" x14ac:dyDescent="0.25">
      <c r="A66" s="33"/>
      <c r="B66" s="79" t="s">
        <v>70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68"/>
      <c r="X66" s="16"/>
    </row>
    <row r="67" spans="1:26" ht="8.1" customHeight="1" x14ac:dyDescent="0.25">
      <c r="A67" s="34"/>
      <c r="B67" s="3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31"/>
      <c r="X67" s="16"/>
    </row>
    <row r="68" spans="1:26" x14ac:dyDescent="0.25">
      <c r="A68" s="33" t="s">
        <v>12</v>
      </c>
      <c r="B68" s="14" t="s">
        <v>58</v>
      </c>
      <c r="C68" s="39">
        <v>0.20799999999999999</v>
      </c>
      <c r="D68" s="39">
        <v>0.16800000000000001</v>
      </c>
      <c r="E68" s="39">
        <v>0.185</v>
      </c>
      <c r="F68" s="39">
        <v>0.12</v>
      </c>
      <c r="G68" s="39">
        <v>9.4E-2</v>
      </c>
      <c r="H68" s="39">
        <v>0.14699999999999999</v>
      </c>
      <c r="I68" s="39">
        <v>3.9E-2</v>
      </c>
      <c r="J68" s="39">
        <v>6.2E-2</v>
      </c>
      <c r="K68" s="39">
        <v>4.2000000000000003E-2</v>
      </c>
      <c r="L68" s="39">
        <v>5.5E-2</v>
      </c>
      <c r="M68" s="39">
        <v>4.5999999999999999E-2</v>
      </c>
      <c r="N68" s="39">
        <v>0.04</v>
      </c>
      <c r="O68" s="39">
        <v>2.4E-2</v>
      </c>
      <c r="P68" s="49">
        <v>0.90800000000000003</v>
      </c>
      <c r="Q68" s="104"/>
      <c r="R68" s="104"/>
      <c r="S68" s="104"/>
      <c r="T68" s="104"/>
      <c r="U68" s="104"/>
      <c r="V68" s="104"/>
      <c r="W68" s="75"/>
      <c r="X68" s="16"/>
    </row>
    <row r="69" spans="1:26" x14ac:dyDescent="0.25">
      <c r="A69" s="33"/>
      <c r="B69" s="14" t="s">
        <v>59</v>
      </c>
      <c r="C69" s="39">
        <v>0.16600000000000001</v>
      </c>
      <c r="D69" s="39">
        <v>0.16600000000000001</v>
      </c>
      <c r="E69" s="39">
        <v>0.15</v>
      </c>
      <c r="F69" s="39">
        <v>0.153</v>
      </c>
      <c r="G69" s="39">
        <v>0.112</v>
      </c>
      <c r="H69" s="39">
        <v>8.5999999999999993E-2</v>
      </c>
      <c r="I69" s="39">
        <v>0.126</v>
      </c>
      <c r="J69" s="39">
        <v>4.7E-2</v>
      </c>
      <c r="K69" s="39">
        <v>5.3999999999999999E-2</v>
      </c>
      <c r="L69" s="39">
        <v>4.5999999999999999E-2</v>
      </c>
      <c r="M69" s="39">
        <v>5.8999999999999997E-2</v>
      </c>
      <c r="N69" s="39">
        <v>5.3999999999999999E-2</v>
      </c>
      <c r="O69" s="39">
        <v>1.0999999999999999E-2</v>
      </c>
      <c r="P69" s="39">
        <v>0.01</v>
      </c>
      <c r="Q69" s="100"/>
      <c r="R69" s="100"/>
      <c r="S69" s="100"/>
      <c r="T69" s="100"/>
      <c r="U69" s="100"/>
      <c r="V69" s="100"/>
      <c r="W69" s="75"/>
      <c r="X69" s="16"/>
    </row>
    <row r="70" spans="1:26" x14ac:dyDescent="0.25">
      <c r="A70" s="36">
        <f>SUM(C70:O70)/13</f>
        <v>0.18923076923076923</v>
      </c>
      <c r="B70" s="11" t="s">
        <v>60</v>
      </c>
      <c r="C70" s="41">
        <f t="shared" ref="C70:P70" si="12">C68+C69</f>
        <v>0.374</v>
      </c>
      <c r="D70" s="41">
        <f t="shared" si="12"/>
        <v>0.33400000000000002</v>
      </c>
      <c r="E70" s="41">
        <f t="shared" si="12"/>
        <v>0.33499999999999996</v>
      </c>
      <c r="F70" s="41">
        <f t="shared" si="12"/>
        <v>0.27300000000000002</v>
      </c>
      <c r="G70" s="41">
        <f t="shared" si="12"/>
        <v>0.20600000000000002</v>
      </c>
      <c r="H70" s="41">
        <f t="shared" si="12"/>
        <v>0.23299999999999998</v>
      </c>
      <c r="I70" s="42">
        <f t="shared" si="12"/>
        <v>0.16500000000000001</v>
      </c>
      <c r="J70" s="42">
        <f t="shared" si="12"/>
        <v>0.109</v>
      </c>
      <c r="K70" s="42">
        <f t="shared" si="12"/>
        <v>9.6000000000000002E-2</v>
      </c>
      <c r="L70" s="42">
        <f t="shared" si="12"/>
        <v>0.10100000000000001</v>
      </c>
      <c r="M70" s="42">
        <f t="shared" si="12"/>
        <v>0.105</v>
      </c>
      <c r="N70" s="42">
        <f t="shared" si="12"/>
        <v>9.4E-2</v>
      </c>
      <c r="O70" s="42">
        <f t="shared" si="12"/>
        <v>3.5000000000000003E-2</v>
      </c>
      <c r="P70" s="41">
        <f t="shared" si="12"/>
        <v>0.91800000000000004</v>
      </c>
      <c r="Q70" s="105"/>
      <c r="R70" s="105"/>
      <c r="S70" s="105"/>
      <c r="T70" s="105"/>
      <c r="U70" s="105"/>
      <c r="V70" s="105"/>
      <c r="W70" s="75"/>
      <c r="X70" s="16"/>
    </row>
    <row r="71" spans="1:26" x14ac:dyDescent="0.25">
      <c r="A71" s="36"/>
      <c r="B71" s="79" t="s">
        <v>70</v>
      </c>
      <c r="C71" s="77"/>
      <c r="D71" s="77"/>
      <c r="E71" s="77"/>
      <c r="F71" s="77"/>
      <c r="G71" s="77"/>
      <c r="H71" s="77"/>
      <c r="I71" s="78"/>
      <c r="J71" s="78"/>
      <c r="K71" s="78"/>
      <c r="L71" s="78"/>
      <c r="M71" s="78"/>
      <c r="N71" s="78"/>
      <c r="O71" s="78"/>
      <c r="P71" s="77"/>
      <c r="Q71" s="77"/>
      <c r="R71" s="77"/>
      <c r="S71" s="77"/>
      <c r="T71" s="77"/>
      <c r="U71" s="77"/>
      <c r="V71" s="77"/>
      <c r="W71" s="68"/>
      <c r="X71" s="16"/>
    </row>
    <row r="72" spans="1:26" ht="8.1" customHeight="1" x14ac:dyDescent="0.25">
      <c r="A72" s="34"/>
      <c r="B72" s="3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31"/>
      <c r="X72" s="16"/>
    </row>
    <row r="73" spans="1:26" x14ac:dyDescent="0.25">
      <c r="A73" s="33" t="s">
        <v>13</v>
      </c>
      <c r="B73" s="14" t="s">
        <v>58</v>
      </c>
      <c r="C73" s="39">
        <v>7.6999999999999999E-2</v>
      </c>
      <c r="D73" s="39">
        <v>6.9000000000000006E-2</v>
      </c>
      <c r="E73" s="39">
        <v>7.8E-2</v>
      </c>
      <c r="F73" s="39">
        <v>5.2999999999999999E-2</v>
      </c>
      <c r="G73" s="39">
        <v>5.6000000000000001E-2</v>
      </c>
      <c r="H73" s="39">
        <v>3.3000000000000002E-2</v>
      </c>
      <c r="I73" s="39">
        <v>0.03</v>
      </c>
      <c r="J73" s="39">
        <v>4.2999999999999997E-2</v>
      </c>
      <c r="K73" s="39">
        <v>5.8000000000000003E-2</v>
      </c>
      <c r="L73" s="39">
        <v>6.2E-2</v>
      </c>
      <c r="M73" s="39">
        <v>0.06</v>
      </c>
      <c r="N73" s="39">
        <v>4.9000000000000002E-2</v>
      </c>
      <c r="O73" s="39">
        <v>1.2E-2</v>
      </c>
      <c r="P73" s="39">
        <v>0.01</v>
      </c>
      <c r="Q73" s="100"/>
      <c r="R73" s="100"/>
      <c r="S73" s="100"/>
      <c r="T73" s="100"/>
      <c r="U73" s="100"/>
      <c r="V73" s="100"/>
      <c r="W73" s="75"/>
      <c r="X73" s="16"/>
    </row>
    <row r="74" spans="1:26" x14ac:dyDescent="0.25">
      <c r="A74" s="33"/>
      <c r="B74" s="14" t="s">
        <v>59</v>
      </c>
      <c r="C74" s="39">
        <v>9.0999999999999998E-2</v>
      </c>
      <c r="D74" s="39">
        <v>8.7999999999999995E-2</v>
      </c>
      <c r="E74" s="39">
        <v>7.8E-2</v>
      </c>
      <c r="F74" s="39">
        <v>0.08</v>
      </c>
      <c r="G74" s="39">
        <v>4.9000000000000002E-2</v>
      </c>
      <c r="H74" s="39">
        <v>5.8999999999999997E-2</v>
      </c>
      <c r="I74" s="39">
        <v>0.04</v>
      </c>
      <c r="J74" s="39">
        <v>4.5999999999999999E-2</v>
      </c>
      <c r="K74" s="39">
        <v>5.1999999999999998E-2</v>
      </c>
      <c r="L74" s="39">
        <v>7.0000000000000007E-2</v>
      </c>
      <c r="M74" s="39">
        <v>6.0999999999999999E-2</v>
      </c>
      <c r="N74" s="39">
        <v>4.9000000000000002E-2</v>
      </c>
      <c r="O74" s="39">
        <v>3.9E-2</v>
      </c>
      <c r="P74" s="39">
        <v>1.4999999999999999E-2</v>
      </c>
      <c r="Q74" s="100"/>
      <c r="R74" s="100"/>
      <c r="S74" s="100"/>
      <c r="T74" s="100"/>
      <c r="U74" s="100"/>
      <c r="V74" s="100"/>
      <c r="W74" s="75"/>
      <c r="X74" s="16"/>
    </row>
    <row r="75" spans="1:26" x14ac:dyDescent="0.25">
      <c r="A75" s="33">
        <f>SUM(C75:P75)/14</f>
        <v>0.10764285714285715</v>
      </c>
      <c r="B75" s="11" t="s">
        <v>60</v>
      </c>
      <c r="C75" s="42">
        <f t="shared" ref="C75:P75" si="13">C73+C74</f>
        <v>0.16799999999999998</v>
      </c>
      <c r="D75" s="42">
        <f t="shared" si="13"/>
        <v>0.157</v>
      </c>
      <c r="E75" s="42">
        <f t="shared" si="13"/>
        <v>0.156</v>
      </c>
      <c r="F75" s="42">
        <f t="shared" si="13"/>
        <v>0.13300000000000001</v>
      </c>
      <c r="G75" s="42">
        <f t="shared" si="13"/>
        <v>0.10500000000000001</v>
      </c>
      <c r="H75" s="42">
        <f t="shared" si="13"/>
        <v>9.1999999999999998E-2</v>
      </c>
      <c r="I75" s="42">
        <f t="shared" si="13"/>
        <v>7.0000000000000007E-2</v>
      </c>
      <c r="J75" s="42">
        <f t="shared" si="13"/>
        <v>8.8999999999999996E-2</v>
      </c>
      <c r="K75" s="42">
        <f t="shared" si="13"/>
        <v>0.11</v>
      </c>
      <c r="L75" s="42">
        <f t="shared" si="13"/>
        <v>0.13200000000000001</v>
      </c>
      <c r="M75" s="42">
        <f t="shared" si="13"/>
        <v>0.121</v>
      </c>
      <c r="N75" s="42">
        <f t="shared" si="13"/>
        <v>9.8000000000000004E-2</v>
      </c>
      <c r="O75" s="42">
        <f t="shared" si="13"/>
        <v>5.1000000000000004E-2</v>
      </c>
      <c r="P75" s="42">
        <f t="shared" si="13"/>
        <v>2.5000000000000001E-2</v>
      </c>
      <c r="Q75" s="101"/>
      <c r="R75" s="101"/>
      <c r="S75" s="101"/>
      <c r="T75" s="101"/>
      <c r="U75" s="101"/>
      <c r="V75" s="101"/>
      <c r="W75" s="75">
        <f>SUM(N75:P75)/3</f>
        <v>5.8000000000000003E-2</v>
      </c>
      <c r="X75" s="16"/>
    </row>
    <row r="76" spans="1:26" x14ac:dyDescent="0.25">
      <c r="A76" s="33"/>
      <c r="B76" s="79" t="s">
        <v>70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68"/>
      <c r="X76" s="16"/>
    </row>
    <row r="77" spans="1:26" ht="8.1" customHeight="1" x14ac:dyDescent="0.25">
      <c r="A77" s="34"/>
      <c r="B77" s="3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31"/>
      <c r="X77" s="16"/>
    </row>
    <row r="78" spans="1:26" s="1" customFormat="1" x14ac:dyDescent="0.25">
      <c r="A78" s="35" t="s">
        <v>61</v>
      </c>
      <c r="B78" s="14" t="s">
        <v>58</v>
      </c>
      <c r="C78" s="7">
        <v>5.2999999999999999E-2</v>
      </c>
      <c r="D78" s="7">
        <v>6.7000000000000004E-2</v>
      </c>
      <c r="E78" s="7">
        <v>7.0000000000000007E-2</v>
      </c>
      <c r="F78" s="7">
        <v>0.05</v>
      </c>
      <c r="G78" s="5">
        <v>0.05</v>
      </c>
      <c r="H78" s="2">
        <v>3.1E-2</v>
      </c>
      <c r="I78" s="2">
        <v>8.5000000000000006E-2</v>
      </c>
      <c r="J78" s="2">
        <v>0.05</v>
      </c>
      <c r="K78" s="2">
        <v>5.7000000000000002E-2</v>
      </c>
      <c r="L78" s="2">
        <v>0.05</v>
      </c>
      <c r="M78" s="2">
        <v>4.4999999999999998E-2</v>
      </c>
      <c r="N78" s="2">
        <v>1.7000000000000001E-2</v>
      </c>
      <c r="O78" s="2">
        <v>4.8000000000000001E-2</v>
      </c>
      <c r="P78" s="50">
        <v>6.5000000000000002E-2</v>
      </c>
      <c r="Q78" s="109"/>
      <c r="R78" s="109"/>
      <c r="S78" s="109"/>
      <c r="T78" s="109"/>
      <c r="U78" s="109"/>
      <c r="V78" s="109"/>
      <c r="W78" s="76"/>
      <c r="X78" s="28"/>
    </row>
    <row r="79" spans="1:26" x14ac:dyDescent="0.25">
      <c r="A79" s="33"/>
      <c r="B79" s="14" t="s">
        <v>59</v>
      </c>
      <c r="C79" s="8">
        <v>7.8E-2</v>
      </c>
      <c r="D79" s="8">
        <v>8.4000000000000005E-2</v>
      </c>
      <c r="E79" s="8">
        <v>0.08</v>
      </c>
      <c r="F79" s="8">
        <v>8.2000000000000003E-2</v>
      </c>
      <c r="G79" s="5">
        <v>5.2999999999999999E-2</v>
      </c>
      <c r="H79" s="2">
        <v>4.1000000000000002E-2</v>
      </c>
      <c r="I79" s="2">
        <v>2.5000000000000001E-2</v>
      </c>
      <c r="J79" s="2">
        <v>8.5000000000000006E-2</v>
      </c>
      <c r="K79" s="2">
        <v>4.1000000000000002E-2</v>
      </c>
      <c r="L79" s="2">
        <v>6.2E-2</v>
      </c>
      <c r="M79" s="2">
        <v>4.8000000000000001E-2</v>
      </c>
      <c r="N79" s="2">
        <v>3.3000000000000002E-2</v>
      </c>
      <c r="O79" s="2">
        <v>1.4E-2</v>
      </c>
      <c r="P79" s="50">
        <v>5.5E-2</v>
      </c>
      <c r="Q79" s="109"/>
      <c r="R79" s="109"/>
      <c r="S79" s="109"/>
      <c r="T79" s="109"/>
      <c r="U79" s="109"/>
      <c r="V79" s="109"/>
      <c r="W79" s="75"/>
      <c r="X79" s="16"/>
    </row>
    <row r="80" spans="1:26" x14ac:dyDescent="0.25">
      <c r="A80" s="33">
        <f>SUM(C80:P80)/14</f>
        <v>0.10850000000000001</v>
      </c>
      <c r="B80" s="14" t="s">
        <v>60</v>
      </c>
      <c r="C80" s="9">
        <f>C78+C79</f>
        <v>0.13100000000000001</v>
      </c>
      <c r="D80" s="10">
        <f>D78+D79</f>
        <v>0.15100000000000002</v>
      </c>
      <c r="E80" s="10">
        <f>E78+E79</f>
        <v>0.15000000000000002</v>
      </c>
      <c r="F80" s="10">
        <f>F78+F79</f>
        <v>0.13200000000000001</v>
      </c>
      <c r="G80" s="6">
        <f t="shared" ref="G80:P80" si="14">G78+G79</f>
        <v>0.10300000000000001</v>
      </c>
      <c r="H80" s="3">
        <f t="shared" si="14"/>
        <v>7.2000000000000008E-2</v>
      </c>
      <c r="I80" s="3">
        <f t="shared" si="14"/>
        <v>0.11000000000000001</v>
      </c>
      <c r="J80" s="3">
        <f t="shared" si="14"/>
        <v>0.13500000000000001</v>
      </c>
      <c r="K80" s="3">
        <f t="shared" si="14"/>
        <v>9.8000000000000004E-2</v>
      </c>
      <c r="L80" s="3">
        <f t="shared" si="14"/>
        <v>0.112</v>
      </c>
      <c r="M80" s="3">
        <f t="shared" si="14"/>
        <v>9.2999999999999999E-2</v>
      </c>
      <c r="N80" s="3">
        <f t="shared" si="14"/>
        <v>0.05</v>
      </c>
      <c r="O80" s="3">
        <f t="shared" si="14"/>
        <v>6.2E-2</v>
      </c>
      <c r="P80" s="51">
        <f t="shared" si="14"/>
        <v>0.12</v>
      </c>
      <c r="Q80" s="51"/>
      <c r="R80" s="51"/>
      <c r="S80" s="51"/>
      <c r="T80" s="51"/>
      <c r="U80" s="51"/>
      <c r="V80" s="51"/>
      <c r="W80" s="75">
        <f>SUM(N80:P80)/3</f>
        <v>7.7333333333333323E-2</v>
      </c>
      <c r="X80" s="16"/>
      <c r="Z80">
        <f>SUM(C80:P80)/14</f>
        <v>0.10850000000000001</v>
      </c>
    </row>
    <row r="81" spans="1:24" s="56" customFormat="1" x14ac:dyDescent="0.25">
      <c r="A81" s="53"/>
      <c r="B81" s="70" t="s">
        <v>70</v>
      </c>
      <c r="C81" s="64"/>
      <c r="D81" s="65"/>
      <c r="E81" s="65"/>
      <c r="F81" s="65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106"/>
      <c r="R81" s="106"/>
      <c r="S81" s="106"/>
      <c r="T81" s="106"/>
      <c r="U81" s="106"/>
      <c r="V81" s="106"/>
      <c r="W81" s="75"/>
      <c r="X81" s="57"/>
    </row>
    <row r="82" spans="1:24" ht="8.1" customHeight="1" x14ac:dyDescent="0.25">
      <c r="A82" s="34"/>
      <c r="B82" s="44"/>
      <c r="C82" s="23"/>
      <c r="D82" s="24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31"/>
      <c r="X82" s="16"/>
    </row>
    <row r="83" spans="1:24" x14ac:dyDescent="0.25">
      <c r="A83" s="33" t="s">
        <v>14</v>
      </c>
      <c r="B83" s="14" t="s">
        <v>58</v>
      </c>
      <c r="C83" s="39">
        <v>7.4999999999999997E-2</v>
      </c>
      <c r="D83" s="39">
        <v>8.5000000000000006E-2</v>
      </c>
      <c r="E83" s="39">
        <v>0.10100000000000001</v>
      </c>
      <c r="F83" s="39">
        <v>9.4E-2</v>
      </c>
      <c r="G83" s="39">
        <v>6.4000000000000001E-2</v>
      </c>
      <c r="H83" s="39">
        <v>6.8000000000000005E-2</v>
      </c>
      <c r="I83" s="39">
        <v>7.0000000000000007E-2</v>
      </c>
      <c r="J83" s="39">
        <v>4.9000000000000002E-2</v>
      </c>
      <c r="K83" s="39">
        <v>4.4999999999999998E-2</v>
      </c>
      <c r="L83" s="39">
        <v>2.7E-2</v>
      </c>
      <c r="M83" s="39">
        <v>2.1999999999999999E-2</v>
      </c>
      <c r="N83" s="39">
        <v>2.4E-2</v>
      </c>
      <c r="O83" s="39">
        <v>1.6E-2</v>
      </c>
      <c r="P83" s="39">
        <v>8.9999999999999993E-3</v>
      </c>
      <c r="Q83" s="100"/>
      <c r="R83" s="100"/>
      <c r="S83" s="100"/>
      <c r="T83" s="100"/>
      <c r="U83" s="100"/>
      <c r="V83" s="100"/>
      <c r="W83" s="75"/>
      <c r="X83" s="16"/>
    </row>
    <row r="84" spans="1:24" x14ac:dyDescent="0.25">
      <c r="A84" s="33"/>
      <c r="B84" s="14" t="s">
        <v>59</v>
      </c>
      <c r="C84" s="39">
        <v>7.6999999999999999E-2</v>
      </c>
      <c r="D84" s="39">
        <v>7.2999999999999995E-2</v>
      </c>
      <c r="E84" s="39">
        <v>7.8E-2</v>
      </c>
      <c r="F84" s="39">
        <v>9.1999999999999998E-2</v>
      </c>
      <c r="G84" s="39">
        <v>7.6999999999999999E-2</v>
      </c>
      <c r="H84" s="39">
        <v>5.3999999999999999E-2</v>
      </c>
      <c r="I84" s="39">
        <v>6.3E-2</v>
      </c>
      <c r="J84" s="39">
        <v>6.2E-2</v>
      </c>
      <c r="K84" s="39">
        <v>5.6000000000000001E-2</v>
      </c>
      <c r="L84" s="39">
        <v>0.05</v>
      </c>
      <c r="M84" s="39">
        <v>0.04</v>
      </c>
      <c r="N84" s="39">
        <v>2.1999999999999999E-2</v>
      </c>
      <c r="O84" s="39">
        <v>2.7E-2</v>
      </c>
      <c r="P84" s="39">
        <v>0.02</v>
      </c>
      <c r="Q84" s="100"/>
      <c r="R84" s="100"/>
      <c r="S84" s="100"/>
      <c r="T84" s="100"/>
      <c r="U84" s="100"/>
      <c r="V84" s="100"/>
      <c r="W84" s="75"/>
      <c r="X84" s="16"/>
    </row>
    <row r="85" spans="1:24" x14ac:dyDescent="0.25">
      <c r="A85" s="33">
        <f>SUM(C85:P85)/14</f>
        <v>0.11</v>
      </c>
      <c r="B85" s="11" t="s">
        <v>60</v>
      </c>
      <c r="C85" s="42">
        <f t="shared" ref="C85:P85" si="15">C83+C84</f>
        <v>0.152</v>
      </c>
      <c r="D85" s="42">
        <f t="shared" si="15"/>
        <v>0.158</v>
      </c>
      <c r="E85" s="42">
        <f t="shared" si="15"/>
        <v>0.17899999999999999</v>
      </c>
      <c r="F85" s="42">
        <f t="shared" si="15"/>
        <v>0.186</v>
      </c>
      <c r="G85" s="42">
        <f t="shared" si="15"/>
        <v>0.14100000000000001</v>
      </c>
      <c r="H85" s="42">
        <f t="shared" si="15"/>
        <v>0.122</v>
      </c>
      <c r="I85" s="42">
        <f t="shared" si="15"/>
        <v>0.13300000000000001</v>
      </c>
      <c r="J85" s="42">
        <f t="shared" si="15"/>
        <v>0.111</v>
      </c>
      <c r="K85" s="42">
        <f t="shared" si="15"/>
        <v>0.10100000000000001</v>
      </c>
      <c r="L85" s="42">
        <f t="shared" si="15"/>
        <v>7.6999999999999999E-2</v>
      </c>
      <c r="M85" s="42">
        <f t="shared" si="15"/>
        <v>6.2E-2</v>
      </c>
      <c r="N85" s="42">
        <f t="shared" si="15"/>
        <v>4.5999999999999999E-2</v>
      </c>
      <c r="O85" s="42">
        <f t="shared" si="15"/>
        <v>4.2999999999999997E-2</v>
      </c>
      <c r="P85" s="42">
        <f t="shared" si="15"/>
        <v>2.8999999999999998E-2</v>
      </c>
      <c r="Q85" s="101"/>
      <c r="R85" s="101"/>
      <c r="S85" s="101"/>
      <c r="T85" s="101"/>
      <c r="U85" s="101"/>
      <c r="V85" s="101"/>
      <c r="W85" s="75">
        <f>SUM(N85:P85)/3</f>
        <v>3.9333333333333331E-2</v>
      </c>
      <c r="X85" s="16"/>
    </row>
    <row r="86" spans="1:24" x14ac:dyDescent="0.25">
      <c r="A86" s="33"/>
      <c r="B86" s="79" t="s">
        <v>70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68"/>
      <c r="X86" s="16"/>
    </row>
    <row r="87" spans="1:24" ht="8.1" customHeight="1" x14ac:dyDescent="0.25">
      <c r="A87" s="34"/>
      <c r="B87" s="3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31"/>
      <c r="X87" s="16"/>
    </row>
    <row r="88" spans="1:24" x14ac:dyDescent="0.25">
      <c r="A88" s="33" t="s">
        <v>15</v>
      </c>
      <c r="B88" s="14" t="s">
        <v>58</v>
      </c>
      <c r="C88" s="39">
        <v>8.4000000000000005E-2</v>
      </c>
      <c r="D88" s="39">
        <v>0.115</v>
      </c>
      <c r="E88" s="39">
        <v>8.7999999999999995E-2</v>
      </c>
      <c r="F88" s="39">
        <v>8.5000000000000006E-2</v>
      </c>
      <c r="G88" s="39">
        <v>9.2999999999999999E-2</v>
      </c>
      <c r="H88" s="39">
        <v>4.5999999999999999E-2</v>
      </c>
      <c r="I88" s="39">
        <v>4.1000000000000002E-2</v>
      </c>
      <c r="J88" s="39">
        <v>6.5000000000000002E-2</v>
      </c>
      <c r="K88" s="39">
        <v>5.2999999999999999E-2</v>
      </c>
      <c r="L88" s="39">
        <v>4.9000000000000002E-2</v>
      </c>
      <c r="M88" s="39">
        <v>4.4999999999999998E-2</v>
      </c>
      <c r="N88" s="40">
        <v>5.0000000000000001E-3</v>
      </c>
      <c r="O88" s="40">
        <v>0</v>
      </c>
      <c r="P88" s="39">
        <v>3.2000000000000001E-2</v>
      </c>
      <c r="Q88" s="100"/>
      <c r="R88" s="100"/>
      <c r="S88" s="100"/>
      <c r="T88" s="100"/>
      <c r="U88" s="100"/>
      <c r="V88" s="100"/>
      <c r="W88" s="75"/>
      <c r="X88" s="16"/>
    </row>
    <row r="89" spans="1:24" x14ac:dyDescent="0.25">
      <c r="A89" s="33"/>
      <c r="B89" s="14" t="s">
        <v>59</v>
      </c>
      <c r="C89" s="39">
        <v>0.11799999999999999</v>
      </c>
      <c r="D89" s="39">
        <v>5.2999999999999999E-2</v>
      </c>
      <c r="E89" s="39">
        <v>0.107</v>
      </c>
      <c r="F89" s="39">
        <v>7.0999999999999994E-2</v>
      </c>
      <c r="G89" s="39">
        <v>8.3000000000000004E-2</v>
      </c>
      <c r="H89" s="39">
        <v>7.8E-2</v>
      </c>
      <c r="I89" s="39">
        <v>4.4999999999999998E-2</v>
      </c>
      <c r="J89" s="39">
        <v>2.3E-2</v>
      </c>
      <c r="K89" s="39">
        <v>5.2999999999999999E-2</v>
      </c>
      <c r="L89" s="39">
        <v>3.9E-2</v>
      </c>
      <c r="M89" s="39">
        <v>0.03</v>
      </c>
      <c r="N89" s="39">
        <v>5.2999999999999999E-2</v>
      </c>
      <c r="O89" s="40">
        <v>6.0000000000000001E-3</v>
      </c>
      <c r="P89" s="39">
        <v>1.9E-2</v>
      </c>
      <c r="Q89" s="100"/>
      <c r="R89" s="100"/>
      <c r="S89" s="100"/>
      <c r="T89" s="100"/>
      <c r="U89" s="100"/>
      <c r="V89" s="100"/>
      <c r="W89" s="75"/>
      <c r="X89" s="16"/>
    </row>
    <row r="90" spans="1:24" x14ac:dyDescent="0.25">
      <c r="A90" s="33">
        <f>SUM(C90:P90)/14</f>
        <v>0.11278571428571429</v>
      </c>
      <c r="B90" s="11" t="s">
        <v>60</v>
      </c>
      <c r="C90" s="41">
        <f t="shared" ref="C90:P90" si="16">C88+C89</f>
        <v>0.20200000000000001</v>
      </c>
      <c r="D90" s="42">
        <f t="shared" si="16"/>
        <v>0.16800000000000001</v>
      </c>
      <c r="E90" s="42">
        <f t="shared" si="16"/>
        <v>0.19500000000000001</v>
      </c>
      <c r="F90" s="42">
        <f t="shared" si="16"/>
        <v>0.156</v>
      </c>
      <c r="G90" s="42">
        <f t="shared" si="16"/>
        <v>0.17599999999999999</v>
      </c>
      <c r="H90" s="42">
        <f t="shared" si="16"/>
        <v>0.124</v>
      </c>
      <c r="I90" s="42">
        <f t="shared" si="16"/>
        <v>8.5999999999999993E-2</v>
      </c>
      <c r="J90" s="42">
        <f t="shared" si="16"/>
        <v>8.7999999999999995E-2</v>
      </c>
      <c r="K90" s="42">
        <f t="shared" si="16"/>
        <v>0.106</v>
      </c>
      <c r="L90" s="42">
        <f t="shared" si="16"/>
        <v>8.7999999999999995E-2</v>
      </c>
      <c r="M90" s="42">
        <f t="shared" si="16"/>
        <v>7.4999999999999997E-2</v>
      </c>
      <c r="N90" s="42">
        <f t="shared" si="16"/>
        <v>5.7999999999999996E-2</v>
      </c>
      <c r="O90" s="42">
        <f t="shared" si="16"/>
        <v>6.0000000000000001E-3</v>
      </c>
      <c r="P90" s="42">
        <f t="shared" si="16"/>
        <v>5.1000000000000004E-2</v>
      </c>
      <c r="Q90" s="101"/>
      <c r="R90" s="101"/>
      <c r="S90" s="101"/>
      <c r="T90" s="101"/>
      <c r="U90" s="101"/>
      <c r="V90" s="101"/>
      <c r="W90" s="75">
        <f>SUM(N90:P90)/3</f>
        <v>3.8333333333333337E-2</v>
      </c>
      <c r="X90" s="16"/>
    </row>
    <row r="91" spans="1:24" x14ac:dyDescent="0.25">
      <c r="A91" s="33"/>
      <c r="B91" s="79" t="s">
        <v>70</v>
      </c>
      <c r="C91" s="77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68"/>
      <c r="X91" s="16"/>
    </row>
    <row r="92" spans="1:24" ht="8.1" customHeight="1" x14ac:dyDescent="0.25">
      <c r="A92" s="34"/>
      <c r="B92" s="3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31"/>
      <c r="X92" s="16"/>
    </row>
    <row r="93" spans="1:24" x14ac:dyDescent="0.25">
      <c r="A93" s="33" t="s">
        <v>16</v>
      </c>
      <c r="B93" s="14" t="s">
        <v>58</v>
      </c>
      <c r="C93" s="39">
        <v>8.5000000000000006E-2</v>
      </c>
      <c r="D93" s="39">
        <v>4.2000000000000003E-2</v>
      </c>
      <c r="E93" s="39">
        <v>4.4999999999999998E-2</v>
      </c>
      <c r="F93" s="39">
        <v>3.9E-2</v>
      </c>
      <c r="G93" s="39">
        <v>5.3999999999999999E-2</v>
      </c>
      <c r="H93" s="39">
        <v>0.03</v>
      </c>
      <c r="I93" s="39">
        <v>4.9000000000000002E-2</v>
      </c>
      <c r="J93" s="39">
        <v>6.9000000000000006E-2</v>
      </c>
      <c r="K93" s="39">
        <v>5.3999999999999999E-2</v>
      </c>
      <c r="L93" s="39">
        <v>5.5E-2</v>
      </c>
      <c r="M93" s="39">
        <v>1.4999999999999999E-2</v>
      </c>
      <c r="N93" s="39">
        <v>1.0999999999999999E-2</v>
      </c>
      <c r="O93" s="40">
        <v>8.9999999999999993E-3</v>
      </c>
      <c r="P93" s="40">
        <v>5.0000000000000001E-3</v>
      </c>
      <c r="Q93" s="103"/>
      <c r="R93" s="103"/>
      <c r="S93" s="103"/>
      <c r="T93" s="103"/>
      <c r="U93" s="103"/>
      <c r="V93" s="103"/>
      <c r="W93" s="75"/>
      <c r="X93" s="16"/>
    </row>
    <row r="94" spans="1:24" x14ac:dyDescent="0.25">
      <c r="A94" s="33"/>
      <c r="B94" s="14" t="s">
        <v>59</v>
      </c>
      <c r="C94" s="39">
        <v>9.9000000000000005E-2</v>
      </c>
      <c r="D94" s="39">
        <v>9.2999999999999999E-2</v>
      </c>
      <c r="E94" s="39">
        <v>4.1000000000000002E-2</v>
      </c>
      <c r="F94" s="39">
        <v>4.9000000000000002E-2</v>
      </c>
      <c r="G94" s="39">
        <v>5.2999999999999999E-2</v>
      </c>
      <c r="H94" s="39">
        <v>5.5E-2</v>
      </c>
      <c r="I94" s="39">
        <v>0.04</v>
      </c>
      <c r="J94" s="39">
        <v>4.2999999999999997E-2</v>
      </c>
      <c r="K94" s="39">
        <v>5.6000000000000001E-2</v>
      </c>
      <c r="L94" s="39">
        <v>3.3000000000000002E-2</v>
      </c>
      <c r="M94" s="39">
        <v>2.7E-2</v>
      </c>
      <c r="N94" s="39">
        <v>1.4999999999999999E-2</v>
      </c>
      <c r="O94" s="40">
        <v>7.0000000000000001E-3</v>
      </c>
      <c r="P94" s="40">
        <v>5.0000000000000001E-3</v>
      </c>
      <c r="Q94" s="103"/>
      <c r="R94" s="103"/>
      <c r="S94" s="103"/>
      <c r="T94" s="103"/>
      <c r="U94" s="103"/>
      <c r="V94" s="103"/>
      <c r="W94" s="75"/>
      <c r="X94" s="16"/>
    </row>
    <row r="95" spans="1:24" x14ac:dyDescent="0.25">
      <c r="A95" s="33">
        <f>SUM(C95:P95)/14</f>
        <v>8.4142857142857144E-2</v>
      </c>
      <c r="B95" s="11" t="s">
        <v>60</v>
      </c>
      <c r="C95" s="42">
        <f t="shared" ref="C95:P95" si="17">C93+C94</f>
        <v>0.184</v>
      </c>
      <c r="D95" s="42">
        <f t="shared" si="17"/>
        <v>0.13500000000000001</v>
      </c>
      <c r="E95" s="42">
        <f t="shared" si="17"/>
        <v>8.5999999999999993E-2</v>
      </c>
      <c r="F95" s="42">
        <f t="shared" si="17"/>
        <v>8.7999999999999995E-2</v>
      </c>
      <c r="G95" s="42">
        <f t="shared" si="17"/>
        <v>0.107</v>
      </c>
      <c r="H95" s="42">
        <f t="shared" si="17"/>
        <v>8.4999999999999992E-2</v>
      </c>
      <c r="I95" s="42">
        <f t="shared" si="17"/>
        <v>8.8999999999999996E-2</v>
      </c>
      <c r="J95" s="42">
        <f t="shared" si="17"/>
        <v>0.112</v>
      </c>
      <c r="K95" s="42">
        <f t="shared" si="17"/>
        <v>0.11</v>
      </c>
      <c r="L95" s="42">
        <f t="shared" si="17"/>
        <v>8.7999999999999995E-2</v>
      </c>
      <c r="M95" s="42">
        <f t="shared" si="17"/>
        <v>4.1999999999999996E-2</v>
      </c>
      <c r="N95" s="42">
        <f t="shared" si="17"/>
        <v>2.5999999999999999E-2</v>
      </c>
      <c r="O95" s="42">
        <f t="shared" si="17"/>
        <v>1.6E-2</v>
      </c>
      <c r="P95" s="42">
        <f t="shared" si="17"/>
        <v>0.01</v>
      </c>
      <c r="Q95" s="101"/>
      <c r="R95" s="101"/>
      <c r="S95" s="101"/>
      <c r="T95" s="101"/>
      <c r="U95" s="101"/>
      <c r="V95" s="101"/>
      <c r="W95" s="75">
        <f>SUM(N95:P95)/3</f>
        <v>1.7333333333333333E-2</v>
      </c>
      <c r="X95" s="16"/>
    </row>
    <row r="96" spans="1:24" x14ac:dyDescent="0.25">
      <c r="A96" s="33"/>
      <c r="B96" s="79" t="s">
        <v>70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68"/>
      <c r="X96" s="16"/>
    </row>
    <row r="97" spans="1:24" ht="8.1" customHeight="1" x14ac:dyDescent="0.25">
      <c r="A97" s="34"/>
      <c r="B97" s="3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31"/>
      <c r="X97" s="16"/>
    </row>
    <row r="98" spans="1:24" x14ac:dyDescent="0.25">
      <c r="A98" s="33" t="s">
        <v>17</v>
      </c>
      <c r="B98" s="14" t="s">
        <v>58</v>
      </c>
      <c r="C98" s="39">
        <v>6.3E-2</v>
      </c>
      <c r="D98" s="39">
        <v>4.2999999999999997E-2</v>
      </c>
      <c r="E98" s="39">
        <v>4.1000000000000002E-2</v>
      </c>
      <c r="F98" s="39">
        <v>3.4000000000000002E-2</v>
      </c>
      <c r="G98" s="39">
        <v>4.1000000000000002E-2</v>
      </c>
      <c r="H98" s="40">
        <v>0</v>
      </c>
      <c r="I98" s="39">
        <v>0.06</v>
      </c>
      <c r="J98" s="39">
        <v>0.02</v>
      </c>
      <c r="K98" s="39">
        <v>0.02</v>
      </c>
      <c r="L98" s="39">
        <v>0.02</v>
      </c>
      <c r="M98" s="39">
        <v>3.4000000000000002E-2</v>
      </c>
      <c r="N98" s="39">
        <v>2.1000000000000001E-2</v>
      </c>
      <c r="O98" s="39">
        <v>1.4999999999999999E-2</v>
      </c>
      <c r="P98" s="39">
        <v>2.9000000000000001E-2</v>
      </c>
      <c r="Q98" s="100"/>
      <c r="R98" s="100"/>
      <c r="S98" s="100"/>
      <c r="T98" s="100"/>
      <c r="U98" s="100"/>
      <c r="V98" s="100"/>
      <c r="W98" s="75"/>
      <c r="X98" s="16"/>
    </row>
    <row r="99" spans="1:24" x14ac:dyDescent="0.25">
      <c r="A99" s="33"/>
      <c r="B99" s="14" t="s">
        <v>59</v>
      </c>
      <c r="C99" s="39">
        <v>2.8000000000000001E-2</v>
      </c>
      <c r="D99" s="39">
        <v>0.08</v>
      </c>
      <c r="E99" s="39">
        <v>6.8000000000000005E-2</v>
      </c>
      <c r="F99" s="39">
        <v>2.7E-2</v>
      </c>
      <c r="G99" s="39">
        <v>0.02</v>
      </c>
      <c r="H99" s="39">
        <v>2.7E-2</v>
      </c>
      <c r="I99" s="39">
        <v>2.7E-2</v>
      </c>
      <c r="J99" s="39">
        <v>4.5999999999999999E-2</v>
      </c>
      <c r="K99" s="39">
        <v>2.5999999999999999E-2</v>
      </c>
      <c r="L99" s="39">
        <v>0.02</v>
      </c>
      <c r="M99" s="39">
        <v>0.02</v>
      </c>
      <c r="N99" s="39">
        <v>3.5000000000000003E-2</v>
      </c>
      <c r="O99" s="39">
        <v>2.3E-2</v>
      </c>
      <c r="P99" s="39">
        <v>7.2999999999999995E-2</v>
      </c>
      <c r="Q99" s="100"/>
      <c r="R99" s="100"/>
      <c r="S99" s="100"/>
      <c r="T99" s="100"/>
      <c r="U99" s="100"/>
      <c r="V99" s="100"/>
      <c r="W99" s="75"/>
      <c r="X99" s="16"/>
    </row>
    <row r="100" spans="1:24" x14ac:dyDescent="0.25">
      <c r="A100" s="36">
        <f>SUM(C100:P100)/14</f>
        <v>6.8642857142857158E-2</v>
      </c>
      <c r="B100" s="11" t="s">
        <v>60</v>
      </c>
      <c r="C100" s="42">
        <f t="shared" ref="C100:P100" si="18">C98+C99</f>
        <v>9.0999999999999998E-2</v>
      </c>
      <c r="D100" s="42">
        <f t="shared" si="18"/>
        <v>0.123</v>
      </c>
      <c r="E100" s="42">
        <f t="shared" si="18"/>
        <v>0.10900000000000001</v>
      </c>
      <c r="F100" s="42">
        <f t="shared" si="18"/>
        <v>6.0999999999999999E-2</v>
      </c>
      <c r="G100" s="42">
        <f t="shared" si="18"/>
        <v>6.0999999999999999E-2</v>
      </c>
      <c r="H100" s="42">
        <f t="shared" si="18"/>
        <v>2.7E-2</v>
      </c>
      <c r="I100" s="42">
        <f t="shared" si="18"/>
        <v>8.6999999999999994E-2</v>
      </c>
      <c r="J100" s="42">
        <f t="shared" si="18"/>
        <v>6.6000000000000003E-2</v>
      </c>
      <c r="K100" s="42">
        <f t="shared" si="18"/>
        <v>4.5999999999999999E-2</v>
      </c>
      <c r="L100" s="42">
        <f t="shared" si="18"/>
        <v>0.04</v>
      </c>
      <c r="M100" s="42">
        <f t="shared" si="18"/>
        <v>5.4000000000000006E-2</v>
      </c>
      <c r="N100" s="42">
        <f t="shared" si="18"/>
        <v>5.6000000000000008E-2</v>
      </c>
      <c r="O100" s="42">
        <f t="shared" si="18"/>
        <v>3.7999999999999999E-2</v>
      </c>
      <c r="P100" s="42">
        <f t="shared" si="18"/>
        <v>0.10199999999999999</v>
      </c>
      <c r="Q100" s="101"/>
      <c r="R100" s="101"/>
      <c r="S100" s="101"/>
      <c r="T100" s="101"/>
      <c r="U100" s="101"/>
      <c r="V100" s="101"/>
      <c r="W100" s="75">
        <f>SUM(N100:P100)/3</f>
        <v>6.533333333333334E-2</v>
      </c>
      <c r="X100" s="16"/>
    </row>
    <row r="101" spans="1:24" x14ac:dyDescent="0.25">
      <c r="A101" s="36"/>
      <c r="B101" s="79" t="s">
        <v>70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68"/>
      <c r="X101" s="16"/>
    </row>
    <row r="102" spans="1:24" ht="8.1" customHeight="1" x14ac:dyDescent="0.25">
      <c r="A102" s="34"/>
      <c r="B102" s="3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31"/>
      <c r="X102" s="16"/>
    </row>
    <row r="103" spans="1:24" x14ac:dyDescent="0.25">
      <c r="A103" s="33" t="s">
        <v>18</v>
      </c>
      <c r="B103" s="14" t="s">
        <v>58</v>
      </c>
      <c r="C103" s="39">
        <v>0.11600000000000001</v>
      </c>
      <c r="D103" s="39">
        <v>8.1000000000000003E-2</v>
      </c>
      <c r="E103" s="39">
        <v>7.4999999999999997E-2</v>
      </c>
      <c r="F103" s="39">
        <v>6.7000000000000004E-2</v>
      </c>
      <c r="G103" s="39">
        <v>4.7E-2</v>
      </c>
      <c r="H103" s="40">
        <v>1E-3</v>
      </c>
      <c r="I103" s="40">
        <v>4.0000000000000001E-3</v>
      </c>
      <c r="J103" s="40">
        <v>5.0000000000000001E-3</v>
      </c>
      <c r="K103" s="40">
        <v>0</v>
      </c>
      <c r="L103" s="40">
        <v>5.0000000000000001E-3</v>
      </c>
      <c r="M103" s="39">
        <v>1.9E-2</v>
      </c>
      <c r="N103" s="39">
        <v>1.2999999999999999E-2</v>
      </c>
      <c r="O103" s="39">
        <v>3.2000000000000001E-2</v>
      </c>
      <c r="P103" s="39">
        <v>3.3000000000000002E-2</v>
      </c>
      <c r="Q103" s="100"/>
      <c r="R103" s="100"/>
      <c r="S103" s="100"/>
      <c r="T103" s="100"/>
      <c r="U103" s="100"/>
      <c r="V103" s="100"/>
      <c r="W103" s="75"/>
      <c r="X103" s="16"/>
    </row>
    <row r="104" spans="1:24" x14ac:dyDescent="0.25">
      <c r="A104" s="33"/>
      <c r="B104" s="14" t="s">
        <v>59</v>
      </c>
      <c r="C104" s="39">
        <v>0.105</v>
      </c>
      <c r="D104" s="39">
        <v>0.1</v>
      </c>
      <c r="E104" s="39">
        <v>6.8000000000000005E-2</v>
      </c>
      <c r="F104" s="39">
        <v>6.5000000000000002E-2</v>
      </c>
      <c r="G104" s="39">
        <v>5.8000000000000003E-2</v>
      </c>
      <c r="H104" s="39">
        <v>3.2000000000000001E-2</v>
      </c>
      <c r="I104" s="39">
        <v>4.9000000000000002E-2</v>
      </c>
      <c r="J104" s="39">
        <v>4.1000000000000002E-2</v>
      </c>
      <c r="K104" s="39">
        <v>3.4000000000000002E-2</v>
      </c>
      <c r="L104" s="39">
        <v>5.0999999999999997E-2</v>
      </c>
      <c r="M104" s="39">
        <v>3.5999999999999997E-2</v>
      </c>
      <c r="N104" s="39">
        <v>5.5E-2</v>
      </c>
      <c r="O104" s="39">
        <v>1.4E-2</v>
      </c>
      <c r="P104" s="39">
        <v>2.9000000000000001E-2</v>
      </c>
      <c r="Q104" s="100"/>
      <c r="R104" s="100"/>
      <c r="S104" s="100"/>
      <c r="T104" s="100"/>
      <c r="U104" s="100"/>
      <c r="V104" s="100"/>
      <c r="W104" s="75"/>
      <c r="X104" s="16"/>
    </row>
    <row r="105" spans="1:24" x14ac:dyDescent="0.25">
      <c r="A105" s="36">
        <f>SUM(C105:P105)/14</f>
        <v>8.8214285714285731E-2</v>
      </c>
      <c r="B105" s="11" t="s">
        <v>60</v>
      </c>
      <c r="C105" s="52">
        <f t="shared" ref="C105:P105" si="19">C103+C104</f>
        <v>0.221</v>
      </c>
      <c r="D105" s="42">
        <f t="shared" si="19"/>
        <v>0.18099999999999999</v>
      </c>
      <c r="E105" s="42">
        <f t="shared" si="19"/>
        <v>0.14300000000000002</v>
      </c>
      <c r="F105" s="42">
        <f t="shared" si="19"/>
        <v>0.13200000000000001</v>
      </c>
      <c r="G105" s="42">
        <f t="shared" si="19"/>
        <v>0.10500000000000001</v>
      </c>
      <c r="H105" s="42">
        <f t="shared" si="19"/>
        <v>3.3000000000000002E-2</v>
      </c>
      <c r="I105" s="42">
        <f t="shared" si="19"/>
        <v>5.3000000000000005E-2</v>
      </c>
      <c r="J105" s="42">
        <f t="shared" si="19"/>
        <v>4.5999999999999999E-2</v>
      </c>
      <c r="K105" s="42">
        <f t="shared" si="19"/>
        <v>3.4000000000000002E-2</v>
      </c>
      <c r="L105" s="42">
        <f t="shared" si="19"/>
        <v>5.5999999999999994E-2</v>
      </c>
      <c r="M105" s="42">
        <f t="shared" si="19"/>
        <v>5.4999999999999993E-2</v>
      </c>
      <c r="N105" s="42">
        <f t="shared" si="19"/>
        <v>6.8000000000000005E-2</v>
      </c>
      <c r="O105" s="42">
        <f t="shared" si="19"/>
        <v>4.5999999999999999E-2</v>
      </c>
      <c r="P105" s="42">
        <f t="shared" si="19"/>
        <v>6.2E-2</v>
      </c>
      <c r="Q105" s="101"/>
      <c r="R105" s="101"/>
      <c r="S105" s="101"/>
      <c r="T105" s="101"/>
      <c r="U105" s="101"/>
      <c r="V105" s="101"/>
      <c r="W105" s="75">
        <f>SUM(N105:P105)/3</f>
        <v>5.8666666666666666E-2</v>
      </c>
      <c r="X105" s="16"/>
    </row>
    <row r="106" spans="1:24" x14ac:dyDescent="0.25">
      <c r="A106" s="36"/>
      <c r="B106" s="79" t="s">
        <v>70</v>
      </c>
      <c r="C106" s="82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68"/>
      <c r="X106" s="16"/>
    </row>
    <row r="107" spans="1:24" ht="8.1" customHeight="1" x14ac:dyDescent="0.25">
      <c r="A107" s="34"/>
      <c r="B107" s="3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31"/>
      <c r="X107" s="16"/>
    </row>
    <row r="108" spans="1:24" x14ac:dyDescent="0.25">
      <c r="A108" s="33" t="s">
        <v>19</v>
      </c>
      <c r="B108" s="14" t="s">
        <v>58</v>
      </c>
      <c r="C108" s="39">
        <v>0.161</v>
      </c>
      <c r="D108" s="39">
        <v>4.1000000000000002E-2</v>
      </c>
      <c r="E108" s="39">
        <v>5.3999999999999999E-2</v>
      </c>
      <c r="F108" s="39">
        <v>4.3999999999999997E-2</v>
      </c>
      <c r="G108" s="39">
        <v>0.02</v>
      </c>
      <c r="H108" s="39">
        <v>2.7E-2</v>
      </c>
      <c r="I108" s="39">
        <v>2.7E-2</v>
      </c>
      <c r="J108" s="39">
        <v>4.5999999999999999E-2</v>
      </c>
      <c r="K108" s="39">
        <v>2.5999999999999999E-2</v>
      </c>
      <c r="L108" s="39">
        <v>0.02</v>
      </c>
      <c r="M108" s="39">
        <v>0.02</v>
      </c>
      <c r="N108" s="39">
        <v>3.5000000000000003E-2</v>
      </c>
      <c r="O108" s="39">
        <v>2.3E-2</v>
      </c>
      <c r="P108" s="39">
        <v>7.2999999999999995E-2</v>
      </c>
      <c r="Q108" s="100"/>
      <c r="R108" s="100"/>
      <c r="S108" s="100"/>
      <c r="T108" s="100"/>
      <c r="U108" s="100"/>
      <c r="V108" s="100"/>
      <c r="W108" s="75"/>
      <c r="X108" s="16"/>
    </row>
    <row r="109" spans="1:24" x14ac:dyDescent="0.25">
      <c r="A109" s="33"/>
      <c r="B109" s="14" t="s">
        <v>59</v>
      </c>
      <c r="C109" s="39">
        <v>7.4999999999999997E-2</v>
      </c>
      <c r="D109" s="39">
        <v>0.14199999999999999</v>
      </c>
      <c r="E109" s="39">
        <v>4.5999999999999999E-2</v>
      </c>
      <c r="F109" s="39">
        <v>4.9000000000000002E-2</v>
      </c>
      <c r="G109" s="39">
        <v>5.2999999999999999E-2</v>
      </c>
      <c r="H109" s="39">
        <v>5.5E-2</v>
      </c>
      <c r="I109" s="39">
        <v>4.9000000000000002E-2</v>
      </c>
      <c r="J109" s="40">
        <v>3.0000000000000001E-3</v>
      </c>
      <c r="K109" s="39">
        <v>2.8000000000000001E-2</v>
      </c>
      <c r="L109" s="39">
        <v>0.04</v>
      </c>
      <c r="M109" s="39">
        <v>1.2E-2</v>
      </c>
      <c r="N109" s="39">
        <v>2.3E-2</v>
      </c>
      <c r="O109" s="39">
        <v>2.5999999999999999E-2</v>
      </c>
      <c r="P109" s="39">
        <v>2.3E-2</v>
      </c>
      <c r="Q109" s="100"/>
      <c r="R109" s="100"/>
      <c r="S109" s="100"/>
      <c r="T109" s="100"/>
      <c r="U109" s="100"/>
      <c r="V109" s="100"/>
      <c r="W109" s="75"/>
      <c r="X109" s="16"/>
    </row>
    <row r="110" spans="1:24" x14ac:dyDescent="0.25">
      <c r="A110" s="36">
        <f>SUM(C110:P110)/14</f>
        <v>8.8642857142857148E-2</v>
      </c>
      <c r="B110" s="11" t="s">
        <v>60</v>
      </c>
      <c r="C110" s="52">
        <f t="shared" ref="C110:P110" si="20">C108+C109</f>
        <v>0.23599999999999999</v>
      </c>
      <c r="D110" s="42">
        <f t="shared" si="20"/>
        <v>0.183</v>
      </c>
      <c r="E110" s="42">
        <f t="shared" si="20"/>
        <v>0.1</v>
      </c>
      <c r="F110" s="42">
        <f t="shared" si="20"/>
        <v>9.2999999999999999E-2</v>
      </c>
      <c r="G110" s="42">
        <f t="shared" si="20"/>
        <v>7.2999999999999995E-2</v>
      </c>
      <c r="H110" s="42">
        <f t="shared" si="20"/>
        <v>8.2000000000000003E-2</v>
      </c>
      <c r="I110" s="42">
        <f t="shared" si="20"/>
        <v>7.5999999999999998E-2</v>
      </c>
      <c r="J110" s="42">
        <f t="shared" si="20"/>
        <v>4.9000000000000002E-2</v>
      </c>
      <c r="K110" s="42">
        <f t="shared" si="20"/>
        <v>5.3999999999999999E-2</v>
      </c>
      <c r="L110" s="42">
        <f t="shared" si="20"/>
        <v>0.06</v>
      </c>
      <c r="M110" s="42">
        <f t="shared" si="20"/>
        <v>3.2000000000000001E-2</v>
      </c>
      <c r="N110" s="42">
        <f t="shared" si="20"/>
        <v>5.8000000000000003E-2</v>
      </c>
      <c r="O110" s="42">
        <f t="shared" si="20"/>
        <v>4.9000000000000002E-2</v>
      </c>
      <c r="P110" s="42">
        <f t="shared" si="20"/>
        <v>9.6000000000000002E-2</v>
      </c>
      <c r="Q110" s="101"/>
      <c r="R110" s="101"/>
      <c r="S110" s="101"/>
      <c r="T110" s="101"/>
      <c r="U110" s="101"/>
      <c r="V110" s="101"/>
      <c r="W110" s="75">
        <f>SUM(N110:P110)/3</f>
        <v>6.7666666666666667E-2</v>
      </c>
      <c r="X110" s="16"/>
    </row>
    <row r="111" spans="1:24" x14ac:dyDescent="0.25">
      <c r="A111" s="36"/>
      <c r="B111" s="79" t="s">
        <v>70</v>
      </c>
      <c r="C111" s="82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68"/>
      <c r="X111" s="16"/>
    </row>
    <row r="112" spans="1:24" ht="8.1" customHeight="1" x14ac:dyDescent="0.25">
      <c r="A112" s="34"/>
      <c r="B112" s="3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31"/>
      <c r="X112" s="16"/>
    </row>
    <row r="113" spans="1:24" x14ac:dyDescent="0.25">
      <c r="A113" s="33" t="s">
        <v>20</v>
      </c>
      <c r="B113" s="14" t="s">
        <v>58</v>
      </c>
      <c r="C113" s="39">
        <v>0.10100000000000001</v>
      </c>
      <c r="D113" s="39">
        <v>0.151</v>
      </c>
      <c r="E113" s="39">
        <v>0.14299999999999999</v>
      </c>
      <c r="F113" s="39">
        <v>0.14699999999999999</v>
      </c>
      <c r="G113" s="39">
        <v>0.115</v>
      </c>
      <c r="H113" s="39">
        <v>0.05</v>
      </c>
      <c r="I113" s="39">
        <v>9.8000000000000004E-2</v>
      </c>
      <c r="J113" s="39">
        <v>7.0000000000000007E-2</v>
      </c>
      <c r="K113" s="39">
        <v>5.3999999999999999E-2</v>
      </c>
      <c r="L113" s="39">
        <v>7.8E-2</v>
      </c>
      <c r="M113" s="39">
        <v>5.8999999999999997E-2</v>
      </c>
      <c r="N113" s="39">
        <v>3.3000000000000002E-2</v>
      </c>
      <c r="O113" s="40">
        <v>0</v>
      </c>
      <c r="P113" s="40">
        <v>0</v>
      </c>
      <c r="Q113" s="103"/>
      <c r="R113" s="103"/>
      <c r="S113" s="103"/>
      <c r="T113" s="103"/>
      <c r="U113" s="103"/>
      <c r="V113" s="103"/>
      <c r="W113" s="75"/>
      <c r="X113" s="16"/>
    </row>
    <row r="114" spans="1:24" x14ac:dyDescent="0.25">
      <c r="A114" s="33"/>
      <c r="B114" s="14" t="s">
        <v>59</v>
      </c>
      <c r="C114" s="39">
        <v>0.13800000000000001</v>
      </c>
      <c r="D114" s="39">
        <v>9.5000000000000001E-2</v>
      </c>
      <c r="E114" s="39">
        <v>0.02</v>
      </c>
      <c r="F114" s="39">
        <v>0.1</v>
      </c>
      <c r="G114" s="39">
        <v>0.113</v>
      </c>
      <c r="H114" s="39">
        <v>8.2000000000000003E-2</v>
      </c>
      <c r="I114" s="39">
        <v>6.0999999999999999E-2</v>
      </c>
      <c r="J114" s="39">
        <v>8.1000000000000003E-2</v>
      </c>
      <c r="K114" s="39">
        <v>6.2E-2</v>
      </c>
      <c r="L114" s="39">
        <v>4.2999999999999997E-2</v>
      </c>
      <c r="M114" s="39">
        <v>4.5999999999999999E-2</v>
      </c>
      <c r="N114" s="39">
        <v>5.8000000000000003E-2</v>
      </c>
      <c r="O114" s="39">
        <v>4.2000000000000003E-2</v>
      </c>
      <c r="P114" s="39">
        <v>4.1000000000000002E-2</v>
      </c>
      <c r="Q114" s="100"/>
      <c r="R114" s="100"/>
      <c r="S114" s="100"/>
      <c r="T114" s="100"/>
      <c r="U114" s="100"/>
      <c r="V114" s="100"/>
      <c r="W114" s="75"/>
      <c r="X114" s="16"/>
    </row>
    <row r="115" spans="1:24" x14ac:dyDescent="0.25">
      <c r="A115" s="33">
        <f>SUM(C115:P115)/14</f>
        <v>0.14864285714285713</v>
      </c>
      <c r="B115" s="11" t="s">
        <v>60</v>
      </c>
      <c r="C115" s="52">
        <f t="shared" ref="C115:P115" si="21">C113+C114</f>
        <v>0.23900000000000002</v>
      </c>
      <c r="D115" s="52">
        <f t="shared" si="21"/>
        <v>0.246</v>
      </c>
      <c r="E115" s="42">
        <f t="shared" si="21"/>
        <v>0.16299999999999998</v>
      </c>
      <c r="F115" s="52">
        <f t="shared" si="21"/>
        <v>0.247</v>
      </c>
      <c r="G115" s="52">
        <f t="shared" si="21"/>
        <v>0.22800000000000001</v>
      </c>
      <c r="H115" s="42">
        <f t="shared" si="21"/>
        <v>0.13200000000000001</v>
      </c>
      <c r="I115" s="42">
        <f t="shared" si="21"/>
        <v>0.159</v>
      </c>
      <c r="J115" s="42">
        <f t="shared" si="21"/>
        <v>0.15100000000000002</v>
      </c>
      <c r="K115" s="42">
        <f t="shared" si="21"/>
        <v>0.11599999999999999</v>
      </c>
      <c r="L115" s="42">
        <f t="shared" si="21"/>
        <v>0.121</v>
      </c>
      <c r="M115" s="42">
        <f t="shared" si="21"/>
        <v>0.105</v>
      </c>
      <c r="N115" s="42">
        <f t="shared" si="21"/>
        <v>9.0999999999999998E-2</v>
      </c>
      <c r="O115" s="42">
        <f t="shared" si="21"/>
        <v>4.2000000000000003E-2</v>
      </c>
      <c r="P115" s="42">
        <f t="shared" si="21"/>
        <v>4.1000000000000002E-2</v>
      </c>
      <c r="Q115" s="101"/>
      <c r="R115" s="101"/>
      <c r="S115" s="101"/>
      <c r="T115" s="101"/>
      <c r="U115" s="101"/>
      <c r="V115" s="101"/>
      <c r="W115" s="75">
        <f>SUM(N115:P115)/3</f>
        <v>5.8000000000000003E-2</v>
      </c>
      <c r="X115" s="16"/>
    </row>
    <row r="116" spans="1:24" x14ac:dyDescent="0.25">
      <c r="A116" s="33"/>
      <c r="B116" s="79" t="s">
        <v>70</v>
      </c>
      <c r="C116" s="82"/>
      <c r="D116" s="82"/>
      <c r="E116" s="78"/>
      <c r="F116" s="82"/>
      <c r="G116" s="82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68"/>
      <c r="X116" s="16"/>
    </row>
    <row r="117" spans="1:24" ht="8.1" customHeight="1" x14ac:dyDescent="0.25">
      <c r="A117" s="34"/>
      <c r="B117" s="3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31"/>
      <c r="X117" s="16"/>
    </row>
    <row r="118" spans="1:24" x14ac:dyDescent="0.25">
      <c r="A118" s="33" t="s">
        <v>21</v>
      </c>
      <c r="B118" s="14" t="s">
        <v>58</v>
      </c>
      <c r="C118" s="39">
        <v>0.13400000000000001</v>
      </c>
      <c r="D118" s="39">
        <v>0.112</v>
      </c>
      <c r="E118" s="39">
        <v>0.108</v>
      </c>
      <c r="F118" s="39">
        <v>6.6000000000000003E-2</v>
      </c>
      <c r="G118" s="39">
        <v>0.111</v>
      </c>
      <c r="H118" s="39">
        <v>0.10199999999999999</v>
      </c>
      <c r="I118" s="39">
        <v>9.2999999999999999E-2</v>
      </c>
      <c r="J118" s="39">
        <v>0.14599999999999999</v>
      </c>
      <c r="K118" s="39">
        <v>0.13100000000000001</v>
      </c>
      <c r="L118" s="39">
        <v>6.4000000000000001E-2</v>
      </c>
      <c r="M118" s="39">
        <v>0.01</v>
      </c>
      <c r="N118" s="39">
        <v>2.5000000000000001E-2</v>
      </c>
      <c r="O118" s="39">
        <v>3.4000000000000002E-2</v>
      </c>
      <c r="P118" s="39">
        <v>4.1000000000000002E-2</v>
      </c>
      <c r="Q118" s="100"/>
      <c r="R118" s="100"/>
      <c r="S118" s="100"/>
      <c r="T118" s="100"/>
      <c r="U118" s="100"/>
      <c r="V118" s="100"/>
      <c r="W118" s="75"/>
      <c r="X118" s="16"/>
    </row>
    <row r="119" spans="1:24" x14ac:dyDescent="0.25">
      <c r="A119" s="33"/>
      <c r="B119" s="14" t="s">
        <v>59</v>
      </c>
      <c r="C119" s="39">
        <v>0.122</v>
      </c>
      <c r="D119" s="39">
        <v>0.106</v>
      </c>
      <c r="E119" s="39">
        <v>9.2999999999999999E-2</v>
      </c>
      <c r="F119" s="39">
        <v>9.8000000000000004E-2</v>
      </c>
      <c r="G119" s="39">
        <v>0.114</v>
      </c>
      <c r="H119" s="39">
        <v>0.14299999999999999</v>
      </c>
      <c r="I119" s="39">
        <v>0.13500000000000001</v>
      </c>
      <c r="J119" s="39">
        <v>0.112</v>
      </c>
      <c r="K119" s="39">
        <v>0.107</v>
      </c>
      <c r="L119" s="39">
        <v>4.4999999999999998E-2</v>
      </c>
      <c r="M119" s="39">
        <v>4.7E-2</v>
      </c>
      <c r="N119" s="39">
        <v>2.5999999999999999E-2</v>
      </c>
      <c r="O119" s="39">
        <v>2.7E-2</v>
      </c>
      <c r="P119" s="39">
        <v>2.1000000000000001E-2</v>
      </c>
      <c r="Q119" s="100"/>
      <c r="R119" s="100"/>
      <c r="S119" s="100"/>
      <c r="T119" s="100"/>
      <c r="U119" s="100"/>
      <c r="V119" s="100"/>
      <c r="W119" s="75"/>
      <c r="X119" s="16"/>
    </row>
    <row r="120" spans="1:24" x14ac:dyDescent="0.25">
      <c r="A120" s="36">
        <f>SUM(C120:P120)/14</f>
        <v>0.16950000000000001</v>
      </c>
      <c r="B120" s="11" t="s">
        <v>60</v>
      </c>
      <c r="C120" s="52">
        <f t="shared" ref="C120:P120" si="22">C118+C119</f>
        <v>0.25600000000000001</v>
      </c>
      <c r="D120" s="52">
        <f t="shared" si="22"/>
        <v>0.218</v>
      </c>
      <c r="E120" s="52">
        <f t="shared" si="22"/>
        <v>0.20100000000000001</v>
      </c>
      <c r="F120" s="42">
        <f t="shared" si="22"/>
        <v>0.16400000000000001</v>
      </c>
      <c r="G120" s="52">
        <f t="shared" si="22"/>
        <v>0.22500000000000001</v>
      </c>
      <c r="H120" s="52">
        <f t="shared" si="22"/>
        <v>0.245</v>
      </c>
      <c r="I120" s="52">
        <f t="shared" si="22"/>
        <v>0.22800000000000001</v>
      </c>
      <c r="J120" s="52">
        <f t="shared" si="22"/>
        <v>0.25800000000000001</v>
      </c>
      <c r="K120" s="52">
        <f t="shared" si="22"/>
        <v>0.23799999999999999</v>
      </c>
      <c r="L120" s="42">
        <f t="shared" si="22"/>
        <v>0.109</v>
      </c>
      <c r="M120" s="42">
        <f t="shared" si="22"/>
        <v>5.7000000000000002E-2</v>
      </c>
      <c r="N120" s="42">
        <f t="shared" si="22"/>
        <v>5.1000000000000004E-2</v>
      </c>
      <c r="O120" s="42">
        <f t="shared" si="22"/>
        <v>6.0999999999999999E-2</v>
      </c>
      <c r="P120" s="42">
        <f t="shared" si="22"/>
        <v>6.2E-2</v>
      </c>
      <c r="Q120" s="101"/>
      <c r="R120" s="101"/>
      <c r="S120" s="101"/>
      <c r="T120" s="101"/>
      <c r="U120" s="101"/>
      <c r="V120" s="101"/>
      <c r="W120" s="75">
        <f>SUM(N120:P120)/3</f>
        <v>5.7999999999999996E-2</v>
      </c>
      <c r="X120" s="16"/>
    </row>
    <row r="121" spans="1:24" s="56" customFormat="1" x14ac:dyDescent="0.25">
      <c r="A121" s="58"/>
      <c r="B121" s="54" t="s">
        <v>70</v>
      </c>
      <c r="C121" s="60"/>
      <c r="D121" s="60"/>
      <c r="E121" s="60"/>
      <c r="F121" s="61"/>
      <c r="G121" s="60"/>
      <c r="H121" s="60"/>
      <c r="I121" s="60"/>
      <c r="J121" s="62"/>
      <c r="K121" s="62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8"/>
      <c r="X121" s="57"/>
    </row>
    <row r="122" spans="1:24" ht="8.1" customHeight="1" x14ac:dyDescent="0.25">
      <c r="A122" s="34"/>
      <c r="B122" s="3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31"/>
      <c r="X122" s="16"/>
    </row>
    <row r="123" spans="1:24" x14ac:dyDescent="0.25">
      <c r="A123" s="33" t="s">
        <v>22</v>
      </c>
      <c r="B123" s="14" t="s">
        <v>58</v>
      </c>
      <c r="C123" s="39">
        <v>0.02</v>
      </c>
      <c r="D123" s="39">
        <v>0.06</v>
      </c>
      <c r="E123" s="39">
        <v>0.04</v>
      </c>
      <c r="F123" s="39">
        <v>5.3999999999999999E-2</v>
      </c>
      <c r="G123" s="39">
        <v>2.5000000000000001E-2</v>
      </c>
      <c r="H123" s="39">
        <v>0</v>
      </c>
      <c r="I123" s="39">
        <v>0.04</v>
      </c>
      <c r="J123" s="39">
        <v>7.5999999999999998E-2</v>
      </c>
      <c r="K123" s="39">
        <v>3.3000000000000002E-2</v>
      </c>
      <c r="L123" s="39">
        <v>1.7000000000000001E-2</v>
      </c>
      <c r="M123" s="39">
        <v>6.3E-2</v>
      </c>
      <c r="N123" s="39">
        <v>1.7999999999999999E-2</v>
      </c>
      <c r="O123" s="39">
        <v>6.0000000000000001E-3</v>
      </c>
      <c r="P123" s="39">
        <v>4.7E-2</v>
      </c>
      <c r="Q123" s="107"/>
      <c r="R123" s="107"/>
      <c r="S123" s="107"/>
      <c r="T123" s="107"/>
      <c r="U123" s="107"/>
      <c r="V123" s="107"/>
      <c r="W123" s="32"/>
      <c r="X123" s="16"/>
    </row>
    <row r="124" spans="1:24" x14ac:dyDescent="0.25">
      <c r="A124" s="33"/>
      <c r="B124" s="14" t="s">
        <v>59</v>
      </c>
      <c r="C124" s="39">
        <v>4.4999999999999998E-2</v>
      </c>
      <c r="D124" s="39">
        <v>2.5000000000000001E-2</v>
      </c>
      <c r="E124" s="39">
        <v>6.0999999999999999E-2</v>
      </c>
      <c r="F124" s="39">
        <v>2.9000000000000001E-2</v>
      </c>
      <c r="G124" s="39">
        <v>0.06</v>
      </c>
      <c r="H124" s="39">
        <v>2.5999999999999999E-2</v>
      </c>
      <c r="I124" s="39">
        <v>3.4000000000000002E-2</v>
      </c>
      <c r="J124" s="39">
        <v>2.7E-2</v>
      </c>
      <c r="K124" s="39">
        <v>4.9000000000000002E-2</v>
      </c>
      <c r="L124" s="39">
        <v>4.4999999999999998E-2</v>
      </c>
      <c r="M124" s="39">
        <v>2.3E-2</v>
      </c>
      <c r="N124" s="39">
        <v>4.7E-2</v>
      </c>
      <c r="O124" s="39">
        <v>1.0999999999999999E-2</v>
      </c>
      <c r="P124" s="39">
        <v>2.5999999999999999E-2</v>
      </c>
      <c r="Q124" s="107"/>
      <c r="R124" s="107"/>
      <c r="S124" s="107"/>
      <c r="T124" s="107"/>
      <c r="U124" s="107"/>
      <c r="V124" s="107"/>
      <c r="W124" s="32"/>
      <c r="X124" s="16"/>
    </row>
    <row r="125" spans="1:24" ht="15.75" customHeight="1" x14ac:dyDescent="0.25">
      <c r="A125" s="33">
        <f>SUM(C125:P125)/14</f>
        <v>7.1928571428571439E-2</v>
      </c>
      <c r="B125" s="11" t="s">
        <v>60</v>
      </c>
      <c r="C125" s="42">
        <f t="shared" ref="C125:P125" si="23">C123+C124</f>
        <v>6.5000000000000002E-2</v>
      </c>
      <c r="D125" s="42">
        <f t="shared" si="23"/>
        <v>8.4999999999999992E-2</v>
      </c>
      <c r="E125" s="42">
        <f t="shared" si="23"/>
        <v>0.10100000000000001</v>
      </c>
      <c r="F125" s="42">
        <f t="shared" si="23"/>
        <v>8.3000000000000004E-2</v>
      </c>
      <c r="G125" s="42">
        <f t="shared" si="23"/>
        <v>8.4999999999999992E-2</v>
      </c>
      <c r="H125" s="42">
        <f t="shared" si="23"/>
        <v>2.5999999999999999E-2</v>
      </c>
      <c r="I125" s="42">
        <f t="shared" si="23"/>
        <v>7.400000000000001E-2</v>
      </c>
      <c r="J125" s="42">
        <f t="shared" si="23"/>
        <v>0.10299999999999999</v>
      </c>
      <c r="K125" s="42">
        <f t="shared" si="23"/>
        <v>8.2000000000000003E-2</v>
      </c>
      <c r="L125" s="42">
        <f t="shared" si="23"/>
        <v>6.2E-2</v>
      </c>
      <c r="M125" s="42">
        <f t="shared" si="23"/>
        <v>8.5999999999999993E-2</v>
      </c>
      <c r="N125" s="42">
        <f t="shared" si="23"/>
        <v>6.5000000000000002E-2</v>
      </c>
      <c r="O125" s="42">
        <f t="shared" si="23"/>
        <v>1.7000000000000001E-2</v>
      </c>
      <c r="P125" s="42">
        <f t="shared" si="23"/>
        <v>7.2999999999999995E-2</v>
      </c>
      <c r="Q125" s="78"/>
      <c r="R125" s="78"/>
      <c r="S125" s="78"/>
      <c r="T125" s="78"/>
      <c r="U125" s="78"/>
      <c r="V125" s="78"/>
      <c r="W125" s="32">
        <f>SUM(N125:P125)/3</f>
        <v>5.1666666666666666E-2</v>
      </c>
      <c r="X125" s="16"/>
    </row>
    <row r="126" spans="1:24" ht="15.75" customHeight="1" x14ac:dyDescent="0.25">
      <c r="A126" s="33"/>
      <c r="B126" s="14" t="s">
        <v>70</v>
      </c>
      <c r="J126" s="69"/>
      <c r="K126" s="69"/>
      <c r="L126" s="69"/>
      <c r="M126" s="69"/>
      <c r="N126" s="69"/>
      <c r="O126" s="69"/>
      <c r="P126" s="69"/>
      <c r="Q126" s="61"/>
      <c r="R126" s="61"/>
      <c r="S126" s="61"/>
      <c r="T126" s="61"/>
      <c r="U126" s="61"/>
      <c r="V126" s="61"/>
      <c r="W126" s="32"/>
      <c r="X126" s="16"/>
    </row>
    <row r="127" spans="1:24" ht="8.1" customHeight="1" x14ac:dyDescent="0.25">
      <c r="A127" s="34"/>
      <c r="B127" s="3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31"/>
      <c r="X127" s="16"/>
    </row>
    <row r="128" spans="1:24" x14ac:dyDescent="0.25">
      <c r="A128" s="33" t="s">
        <v>23</v>
      </c>
      <c r="B128" s="14" t="s">
        <v>58</v>
      </c>
      <c r="C128" s="39">
        <v>5.6000000000000001E-2</v>
      </c>
      <c r="D128" s="39">
        <v>7.6999999999999999E-2</v>
      </c>
      <c r="E128" s="39">
        <v>4.2000000000000003E-2</v>
      </c>
      <c r="F128" s="39">
        <v>4.5999999999999999E-2</v>
      </c>
      <c r="G128" s="39">
        <v>0.02</v>
      </c>
      <c r="H128" s="39">
        <v>3.9E-2</v>
      </c>
      <c r="I128" s="39">
        <v>5.5E-2</v>
      </c>
      <c r="J128" s="39">
        <v>7.2999999999999995E-2</v>
      </c>
      <c r="K128" s="39">
        <v>1.7000000000000001E-2</v>
      </c>
      <c r="L128" s="39">
        <v>0.214</v>
      </c>
      <c r="M128" s="39">
        <v>5.7000000000000002E-2</v>
      </c>
      <c r="N128" s="39">
        <v>3.5000000000000003E-2</v>
      </c>
      <c r="O128" s="39">
        <v>3.7999999999999999E-2</v>
      </c>
      <c r="P128" s="39">
        <v>6.2E-2</v>
      </c>
      <c r="Q128" s="107"/>
      <c r="R128" s="107"/>
      <c r="S128" s="107"/>
      <c r="T128" s="107"/>
      <c r="U128" s="107"/>
      <c r="V128" s="107"/>
      <c r="W128" s="32"/>
      <c r="X128" s="16"/>
    </row>
    <row r="129" spans="1:24" x14ac:dyDescent="0.25">
      <c r="A129" s="33"/>
      <c r="B129" s="14" t="s">
        <v>59</v>
      </c>
      <c r="C129" s="39">
        <v>6.3E-2</v>
      </c>
      <c r="D129" s="39">
        <v>6.7000000000000004E-2</v>
      </c>
      <c r="E129" s="39">
        <v>6.5000000000000002E-2</v>
      </c>
      <c r="F129" s="39">
        <v>4.1000000000000002E-2</v>
      </c>
      <c r="G129" s="39">
        <v>0.05</v>
      </c>
      <c r="H129" s="39">
        <v>2.1999999999999999E-2</v>
      </c>
      <c r="I129" s="39">
        <v>5.2999999999999999E-2</v>
      </c>
      <c r="J129" s="39">
        <v>5.0999999999999997E-2</v>
      </c>
      <c r="K129" s="39">
        <v>0.183</v>
      </c>
      <c r="L129" s="39">
        <v>0.04</v>
      </c>
      <c r="M129" s="39">
        <v>0.183</v>
      </c>
      <c r="N129" s="39">
        <v>5.8000000000000003E-2</v>
      </c>
      <c r="O129" s="39">
        <v>3.3000000000000002E-2</v>
      </c>
      <c r="P129" s="39">
        <v>3.9E-2</v>
      </c>
      <c r="Q129" s="107"/>
      <c r="R129" s="107"/>
      <c r="S129" s="107"/>
      <c r="T129" s="107"/>
      <c r="U129" s="107"/>
      <c r="V129" s="107"/>
      <c r="W129" s="32"/>
      <c r="X129" s="16"/>
    </row>
    <row r="130" spans="1:24" x14ac:dyDescent="0.25">
      <c r="A130" s="33">
        <f>SUM(C130:P130)/14</f>
        <v>0.12707142857142856</v>
      </c>
      <c r="B130" s="11" t="s">
        <v>60</v>
      </c>
      <c r="C130" s="42">
        <f t="shared" ref="C130:P130" si="24">C128+C129</f>
        <v>0.11899999999999999</v>
      </c>
      <c r="D130" s="42">
        <f t="shared" si="24"/>
        <v>0.14400000000000002</v>
      </c>
      <c r="E130" s="42">
        <f t="shared" si="24"/>
        <v>0.10700000000000001</v>
      </c>
      <c r="F130" s="42">
        <f t="shared" si="24"/>
        <v>8.6999999999999994E-2</v>
      </c>
      <c r="G130" s="42">
        <f t="shared" si="24"/>
        <v>7.0000000000000007E-2</v>
      </c>
      <c r="H130" s="42">
        <f t="shared" si="24"/>
        <v>6.0999999999999999E-2</v>
      </c>
      <c r="I130" s="42">
        <f t="shared" si="24"/>
        <v>0.108</v>
      </c>
      <c r="J130" s="42">
        <f t="shared" si="24"/>
        <v>0.124</v>
      </c>
      <c r="K130" s="42">
        <f t="shared" si="24"/>
        <v>0.2</v>
      </c>
      <c r="L130" s="42">
        <f t="shared" si="24"/>
        <v>0.254</v>
      </c>
      <c r="M130" s="42">
        <f t="shared" si="24"/>
        <v>0.24</v>
      </c>
      <c r="N130" s="42">
        <f t="shared" si="24"/>
        <v>9.2999999999999999E-2</v>
      </c>
      <c r="O130" s="42">
        <f t="shared" si="24"/>
        <v>7.1000000000000008E-2</v>
      </c>
      <c r="P130" s="42">
        <f t="shared" si="24"/>
        <v>0.10100000000000001</v>
      </c>
      <c r="Q130" s="78"/>
      <c r="R130" s="78"/>
      <c r="S130" s="78"/>
      <c r="T130" s="78"/>
      <c r="U130" s="78"/>
      <c r="V130" s="78"/>
      <c r="W130" s="32">
        <f>SUM(N130:P130)/3</f>
        <v>8.8333333333333333E-2</v>
      </c>
      <c r="X130" s="16"/>
    </row>
    <row r="131" spans="1:24" x14ac:dyDescent="0.25">
      <c r="A131" s="33"/>
      <c r="B131" s="11" t="s">
        <v>70</v>
      </c>
      <c r="J131" s="71"/>
      <c r="K131" s="71"/>
      <c r="L131" s="71"/>
      <c r="M131" s="71"/>
      <c r="N131" s="71"/>
      <c r="O131" s="71"/>
      <c r="P131" s="71"/>
      <c r="Q131" s="61"/>
      <c r="R131" s="61"/>
      <c r="S131" s="61"/>
      <c r="T131" s="61"/>
      <c r="U131" s="61"/>
      <c r="V131" s="61"/>
      <c r="W131" s="32"/>
      <c r="X131" s="16"/>
    </row>
    <row r="132" spans="1:24" ht="8.1" customHeight="1" x14ac:dyDescent="0.25">
      <c r="A132" s="34"/>
      <c r="B132" s="3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31"/>
      <c r="X132" s="16"/>
    </row>
    <row r="133" spans="1:24" x14ac:dyDescent="0.25">
      <c r="A133" s="33" t="s">
        <v>24</v>
      </c>
      <c r="B133" s="14" t="s">
        <v>58</v>
      </c>
      <c r="C133" s="39">
        <v>9.5000000000000001E-2</v>
      </c>
      <c r="D133" s="39">
        <v>0.1</v>
      </c>
      <c r="E133" s="39">
        <v>9.1999999999999998E-2</v>
      </c>
      <c r="F133" s="39">
        <v>0.05</v>
      </c>
      <c r="G133" s="39">
        <v>0.05</v>
      </c>
      <c r="H133" s="39">
        <v>7.5999999999999998E-2</v>
      </c>
      <c r="I133" s="39">
        <v>5.8000000000000003E-2</v>
      </c>
      <c r="J133" s="39">
        <v>6.9000000000000006E-2</v>
      </c>
      <c r="K133" s="39">
        <v>7.1999999999999995E-2</v>
      </c>
      <c r="L133" s="39">
        <v>7.6999999999999999E-2</v>
      </c>
      <c r="M133" s="39">
        <v>4.9000000000000002E-2</v>
      </c>
      <c r="N133" s="39">
        <v>2.3E-2</v>
      </c>
      <c r="O133" s="39">
        <v>0.02</v>
      </c>
      <c r="P133" s="39">
        <v>3.7999999999999999E-2</v>
      </c>
      <c r="Q133" s="107"/>
      <c r="R133" s="107"/>
      <c r="S133" s="107"/>
      <c r="T133" s="107"/>
      <c r="U133" s="107"/>
      <c r="V133" s="107"/>
      <c r="W133" s="32"/>
      <c r="X133" s="16"/>
    </row>
    <row r="134" spans="1:24" x14ac:dyDescent="0.25">
      <c r="A134" s="33"/>
      <c r="B134" s="14" t="s">
        <v>59</v>
      </c>
      <c r="C134" s="39">
        <v>0.108</v>
      </c>
      <c r="D134" s="39">
        <v>0.09</v>
      </c>
      <c r="E134" s="39">
        <v>9.1999999999999998E-2</v>
      </c>
      <c r="F134" s="39">
        <v>9.9000000000000005E-2</v>
      </c>
      <c r="G134" s="39">
        <v>9.9000000000000005E-2</v>
      </c>
      <c r="H134" s="39">
        <v>5.8000000000000003E-2</v>
      </c>
      <c r="I134" s="39">
        <v>7.6999999999999999E-2</v>
      </c>
      <c r="J134" s="39">
        <v>0.06</v>
      </c>
      <c r="K134" s="39">
        <v>6.9000000000000006E-2</v>
      </c>
      <c r="L134" s="39">
        <v>6.6000000000000003E-2</v>
      </c>
      <c r="M134" s="39">
        <v>7.4999999999999997E-2</v>
      </c>
      <c r="N134" s="39">
        <v>0.04</v>
      </c>
      <c r="O134" s="39">
        <v>0.02</v>
      </c>
      <c r="P134" s="39">
        <v>2.5999999999999999E-2</v>
      </c>
      <c r="Q134" s="107"/>
      <c r="R134" s="107"/>
      <c r="S134" s="107"/>
      <c r="T134" s="107"/>
      <c r="U134" s="107"/>
      <c r="V134" s="107"/>
      <c r="W134" s="32"/>
      <c r="X134" s="16"/>
    </row>
    <row r="135" spans="1:24" x14ac:dyDescent="0.25">
      <c r="A135" s="36">
        <f>SUM(C135:P135)/14</f>
        <v>0.13200000000000001</v>
      </c>
      <c r="B135" s="11" t="s">
        <v>60</v>
      </c>
      <c r="C135" s="52">
        <f t="shared" ref="C135:P135" si="25">C133+C134</f>
        <v>0.20300000000000001</v>
      </c>
      <c r="D135" s="42">
        <f t="shared" si="25"/>
        <v>0.19</v>
      </c>
      <c r="E135" s="42">
        <f t="shared" si="25"/>
        <v>0.184</v>
      </c>
      <c r="F135" s="42">
        <f t="shared" si="25"/>
        <v>0.14900000000000002</v>
      </c>
      <c r="G135" s="42">
        <f t="shared" si="25"/>
        <v>0.14900000000000002</v>
      </c>
      <c r="H135" s="42">
        <f t="shared" si="25"/>
        <v>0.13400000000000001</v>
      </c>
      <c r="I135" s="42">
        <f t="shared" si="25"/>
        <v>0.13500000000000001</v>
      </c>
      <c r="J135" s="42">
        <f t="shared" si="25"/>
        <v>0.129</v>
      </c>
      <c r="K135" s="42">
        <f t="shared" si="25"/>
        <v>0.14100000000000001</v>
      </c>
      <c r="L135" s="42">
        <f t="shared" si="25"/>
        <v>0.14300000000000002</v>
      </c>
      <c r="M135" s="42">
        <f t="shared" si="25"/>
        <v>0.124</v>
      </c>
      <c r="N135" s="42">
        <f t="shared" si="25"/>
        <v>6.3E-2</v>
      </c>
      <c r="O135" s="42">
        <f t="shared" si="25"/>
        <v>0.04</v>
      </c>
      <c r="P135" s="42">
        <f t="shared" si="25"/>
        <v>6.4000000000000001E-2</v>
      </c>
      <c r="Q135" s="78"/>
      <c r="R135" s="78"/>
      <c r="S135" s="78"/>
      <c r="T135" s="78"/>
      <c r="U135" s="78"/>
      <c r="V135" s="78"/>
      <c r="W135" s="32">
        <f>SUM(N135:P135)/3</f>
        <v>5.566666666666667E-2</v>
      </c>
      <c r="X135" s="16"/>
    </row>
    <row r="136" spans="1:24" s="56" customFormat="1" x14ac:dyDescent="0.25">
      <c r="A136" s="58"/>
      <c r="B136" s="70" t="s">
        <v>70</v>
      </c>
      <c r="C136" s="59"/>
      <c r="D136" s="55"/>
      <c r="E136" s="55"/>
      <c r="F136" s="55"/>
      <c r="G136" s="55"/>
      <c r="H136" s="55"/>
      <c r="I136" s="55"/>
      <c r="J136" s="71"/>
      <c r="K136" s="71"/>
      <c r="L136" s="71"/>
      <c r="M136" s="71"/>
      <c r="N136" s="71"/>
      <c r="O136" s="71"/>
      <c r="P136" s="71"/>
      <c r="Q136" s="61"/>
      <c r="R136" s="61"/>
      <c r="S136" s="61"/>
      <c r="T136" s="61"/>
      <c r="U136" s="61"/>
      <c r="V136" s="61"/>
      <c r="W136" s="32"/>
      <c r="X136" s="57"/>
    </row>
    <row r="137" spans="1:24" ht="8.1" customHeight="1" x14ac:dyDescent="0.25">
      <c r="A137" s="34"/>
      <c r="B137" s="3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31"/>
      <c r="X137" s="16"/>
    </row>
    <row r="138" spans="1:24" x14ac:dyDescent="0.25">
      <c r="A138" s="33" t="s">
        <v>68</v>
      </c>
      <c r="B138" s="14" t="s">
        <v>58</v>
      </c>
      <c r="C138" s="39">
        <v>9.5000000000000001E-2</v>
      </c>
      <c r="D138" s="39">
        <v>0.10100000000000001</v>
      </c>
      <c r="E138" s="39">
        <v>0.09</v>
      </c>
      <c r="F138" s="39">
        <v>7.0999999999999994E-2</v>
      </c>
      <c r="G138" s="39">
        <v>5.8999999999999997E-2</v>
      </c>
      <c r="H138" s="39">
        <v>5.1999999999999998E-2</v>
      </c>
      <c r="I138" s="39">
        <v>6.5000000000000002E-2</v>
      </c>
      <c r="J138" s="39">
        <v>3.5999999999999997E-2</v>
      </c>
      <c r="K138" s="39">
        <v>7.4999999999999997E-2</v>
      </c>
      <c r="L138" s="39">
        <v>6.4000000000000001E-2</v>
      </c>
      <c r="M138" s="39">
        <v>3.1E-2</v>
      </c>
      <c r="N138" s="72">
        <v>8.9999999999999993E-3</v>
      </c>
      <c r="O138" s="72">
        <v>7.0000000000000001E-3</v>
      </c>
      <c r="P138" s="39">
        <v>1.4E-2</v>
      </c>
      <c r="Q138" s="107"/>
      <c r="R138" s="107"/>
      <c r="S138" s="107"/>
      <c r="T138" s="107"/>
      <c r="U138" s="107"/>
      <c r="V138" s="107"/>
      <c r="W138" s="32"/>
      <c r="X138" s="16"/>
    </row>
    <row r="139" spans="1:24" x14ac:dyDescent="0.25">
      <c r="A139" s="73" t="s">
        <v>67</v>
      </c>
      <c r="B139" s="14" t="s">
        <v>59</v>
      </c>
      <c r="C139" s="39">
        <v>9.9000000000000005E-2</v>
      </c>
      <c r="D139" s="39">
        <v>8.5999999999999993E-2</v>
      </c>
      <c r="E139" s="39">
        <v>0.09</v>
      </c>
      <c r="F139" s="39">
        <v>8.2000000000000003E-2</v>
      </c>
      <c r="G139" s="39">
        <v>6.6000000000000003E-2</v>
      </c>
      <c r="H139" s="39">
        <v>5.7000000000000002E-2</v>
      </c>
      <c r="I139" s="39">
        <v>4.4999999999999998E-2</v>
      </c>
      <c r="J139" s="39">
        <v>5.7000000000000002E-2</v>
      </c>
      <c r="K139" s="39">
        <v>0.03</v>
      </c>
      <c r="L139" s="39">
        <v>5.6000000000000001E-2</v>
      </c>
      <c r="M139" s="39">
        <v>4.1000000000000002E-2</v>
      </c>
      <c r="N139" s="39">
        <v>2.7E-2</v>
      </c>
      <c r="O139" s="39">
        <v>1.4999999999999999E-2</v>
      </c>
      <c r="P139" s="72">
        <v>5.0000000000000001E-3</v>
      </c>
      <c r="Q139" s="108"/>
      <c r="R139" s="108"/>
      <c r="S139" s="108"/>
      <c r="T139" s="108"/>
      <c r="U139" s="108"/>
      <c r="V139" s="108"/>
      <c r="W139" s="32"/>
      <c r="X139" s="16"/>
    </row>
    <row r="140" spans="1:24" x14ac:dyDescent="0.25">
      <c r="A140" s="33">
        <f>SUM(C140:P140)/14</f>
        <v>0.10964285714285714</v>
      </c>
      <c r="B140" s="11" t="s">
        <v>60</v>
      </c>
      <c r="C140" s="42">
        <f t="shared" ref="C140:O140" si="26">C138+C139</f>
        <v>0.19400000000000001</v>
      </c>
      <c r="D140" s="42">
        <f t="shared" si="26"/>
        <v>0.187</v>
      </c>
      <c r="E140" s="42">
        <f t="shared" si="26"/>
        <v>0.18</v>
      </c>
      <c r="F140" s="42">
        <f t="shared" si="26"/>
        <v>0.153</v>
      </c>
      <c r="G140" s="42">
        <f t="shared" si="26"/>
        <v>0.125</v>
      </c>
      <c r="H140" s="42">
        <f t="shared" si="26"/>
        <v>0.109</v>
      </c>
      <c r="I140" s="42">
        <f t="shared" si="26"/>
        <v>0.11</v>
      </c>
      <c r="J140" s="42">
        <f t="shared" si="26"/>
        <v>9.2999999999999999E-2</v>
      </c>
      <c r="K140" s="42">
        <f t="shared" si="26"/>
        <v>0.105</v>
      </c>
      <c r="L140" s="42">
        <f t="shared" si="26"/>
        <v>0.12</v>
      </c>
      <c r="M140" s="42">
        <f t="shared" si="26"/>
        <v>7.2000000000000008E-2</v>
      </c>
      <c r="N140" s="42">
        <f t="shared" si="26"/>
        <v>3.5999999999999997E-2</v>
      </c>
      <c r="O140" s="42">
        <f t="shared" si="26"/>
        <v>2.1999999999999999E-2</v>
      </c>
      <c r="P140" s="42">
        <f>P138+O139</f>
        <v>2.8999999999999998E-2</v>
      </c>
      <c r="Q140" s="78"/>
      <c r="R140" s="78"/>
      <c r="S140" s="78"/>
      <c r="T140" s="78"/>
      <c r="U140" s="78"/>
      <c r="V140" s="78"/>
      <c r="W140" s="32">
        <f>SUM(N140:P140)/3</f>
        <v>2.8999999999999998E-2</v>
      </c>
      <c r="X140" s="16"/>
    </row>
    <row r="141" spans="1:24" s="56" customFormat="1" x14ac:dyDescent="0.25">
      <c r="A141" s="53"/>
      <c r="B141" s="70" t="s">
        <v>70</v>
      </c>
      <c r="C141" s="55"/>
      <c r="D141" s="55"/>
      <c r="E141" s="55"/>
      <c r="F141" s="55"/>
      <c r="G141" s="55"/>
      <c r="H141" s="55"/>
      <c r="I141" s="55"/>
      <c r="J141" s="71"/>
      <c r="K141" s="71"/>
      <c r="L141" s="71"/>
      <c r="M141" s="71"/>
      <c r="N141" s="71"/>
      <c r="O141" s="71"/>
      <c r="P141" s="71"/>
      <c r="Q141" s="61"/>
      <c r="R141" s="61"/>
      <c r="S141" s="61"/>
      <c r="T141" s="61"/>
      <c r="U141" s="61"/>
      <c r="V141" s="61"/>
      <c r="W141" s="32"/>
      <c r="X141" s="57"/>
    </row>
    <row r="142" spans="1:24" ht="8.1" customHeight="1" x14ac:dyDescent="0.25">
      <c r="A142" s="34"/>
      <c r="B142" s="3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31"/>
      <c r="X142" s="16"/>
    </row>
    <row r="143" spans="1:24" x14ac:dyDescent="0.25">
      <c r="A143" s="33" t="s">
        <v>25</v>
      </c>
      <c r="B143" s="14" t="s">
        <v>58</v>
      </c>
      <c r="C143" s="4">
        <v>0.11899999999999999</v>
      </c>
      <c r="D143" s="4">
        <v>7.0000000000000007E-2</v>
      </c>
      <c r="E143" s="4">
        <v>0.14000000000000001</v>
      </c>
      <c r="F143" s="4">
        <v>8.2000000000000003E-2</v>
      </c>
      <c r="G143" s="4">
        <v>8.6999999999999994E-2</v>
      </c>
      <c r="H143" s="4">
        <v>2.7E-2</v>
      </c>
      <c r="I143" s="4">
        <v>0.06</v>
      </c>
      <c r="J143" s="4">
        <v>6.9000000000000006E-2</v>
      </c>
      <c r="K143" s="4">
        <v>9.0999999999999998E-2</v>
      </c>
      <c r="L143" s="4">
        <v>6.6000000000000003E-2</v>
      </c>
      <c r="M143" s="4">
        <v>6.8000000000000005E-2</v>
      </c>
      <c r="N143" s="4">
        <v>2.5000000000000001E-2</v>
      </c>
      <c r="O143" s="4">
        <v>0</v>
      </c>
      <c r="P143" s="4">
        <v>2.4E-2</v>
      </c>
      <c r="Q143" s="4"/>
      <c r="R143" s="4"/>
      <c r="S143" s="4"/>
      <c r="T143" s="4"/>
      <c r="U143" s="4"/>
      <c r="V143" s="4"/>
      <c r="W143" s="32"/>
      <c r="X143" s="16"/>
    </row>
    <row r="144" spans="1:24" x14ac:dyDescent="0.25">
      <c r="A144" s="89" t="s">
        <v>71</v>
      </c>
      <c r="B144" s="14" t="s">
        <v>59</v>
      </c>
      <c r="C144" s="4">
        <v>6.0999999999999999E-2</v>
      </c>
      <c r="D144" s="4">
        <v>0.108</v>
      </c>
      <c r="E144" s="4">
        <v>8.5000000000000006E-2</v>
      </c>
      <c r="F144" s="4">
        <v>0.123</v>
      </c>
      <c r="G144" s="4">
        <v>0.10199999999999999</v>
      </c>
      <c r="H144" s="4">
        <v>9.4E-2</v>
      </c>
      <c r="I144" s="4">
        <v>3.4000000000000002E-2</v>
      </c>
      <c r="J144" s="4">
        <v>6.0999999999999999E-2</v>
      </c>
      <c r="K144" s="4">
        <v>8.5999999999999993E-2</v>
      </c>
      <c r="L144" s="4">
        <v>0.09</v>
      </c>
      <c r="M144" s="4">
        <v>5.8999999999999997E-2</v>
      </c>
      <c r="N144" s="4">
        <v>5.1999999999999998E-2</v>
      </c>
      <c r="O144" s="4">
        <v>0.01</v>
      </c>
      <c r="P144" s="4">
        <v>5.0000000000000001E-3</v>
      </c>
      <c r="Q144" s="4"/>
      <c r="R144" s="4"/>
      <c r="S144" s="4"/>
      <c r="T144" s="4"/>
      <c r="U144" s="4"/>
      <c r="V144" s="4"/>
      <c r="W144" s="32"/>
      <c r="X144" s="16"/>
    </row>
    <row r="145" spans="1:24" x14ac:dyDescent="0.25">
      <c r="A145" s="33">
        <f>SUM(C145:P145)/14</f>
        <v>0.13557142857142856</v>
      </c>
      <c r="B145" s="11" t="s">
        <v>60</v>
      </c>
      <c r="C145" s="12">
        <f t="shared" ref="C145:P145" si="27">C143+C144</f>
        <v>0.18</v>
      </c>
      <c r="D145" s="12">
        <f t="shared" si="27"/>
        <v>0.17799999999999999</v>
      </c>
      <c r="E145" s="12">
        <f t="shared" si="27"/>
        <v>0.22500000000000003</v>
      </c>
      <c r="F145" s="12">
        <f t="shared" si="27"/>
        <v>0.20500000000000002</v>
      </c>
      <c r="G145" s="12">
        <f t="shared" si="27"/>
        <v>0.189</v>
      </c>
      <c r="H145" s="12">
        <f t="shared" si="27"/>
        <v>0.121</v>
      </c>
      <c r="I145" s="12">
        <f t="shared" si="27"/>
        <v>9.4E-2</v>
      </c>
      <c r="J145" s="12">
        <f t="shared" si="27"/>
        <v>0.13</v>
      </c>
      <c r="K145" s="12">
        <f t="shared" si="27"/>
        <v>0.17699999999999999</v>
      </c>
      <c r="L145" s="12">
        <f t="shared" si="27"/>
        <v>0.156</v>
      </c>
      <c r="M145" s="12">
        <f t="shared" si="27"/>
        <v>0.127</v>
      </c>
      <c r="N145" s="12">
        <f t="shared" si="27"/>
        <v>7.6999999999999999E-2</v>
      </c>
      <c r="O145" s="12">
        <f t="shared" si="27"/>
        <v>0.01</v>
      </c>
      <c r="P145" s="12">
        <f t="shared" si="27"/>
        <v>2.9000000000000001E-2</v>
      </c>
      <c r="Q145" s="12"/>
      <c r="R145" s="12"/>
      <c r="S145" s="12"/>
      <c r="T145" s="12"/>
      <c r="U145" s="12"/>
      <c r="V145" s="12"/>
      <c r="W145" s="32">
        <f>SUM(N145:P145)/3</f>
        <v>3.8666666666666662E-2</v>
      </c>
      <c r="X145" s="16"/>
    </row>
    <row r="146" spans="1:24" x14ac:dyDescent="0.25">
      <c r="A146" s="33"/>
      <c r="B146" s="83" t="s">
        <v>70</v>
      </c>
      <c r="J146" s="55"/>
      <c r="K146" s="55"/>
      <c r="L146" s="55"/>
      <c r="M146" s="55"/>
      <c r="N146" s="98"/>
      <c r="O146" s="55"/>
      <c r="P146" s="55"/>
      <c r="Q146" s="55"/>
      <c r="R146" s="55"/>
      <c r="S146" s="55"/>
      <c r="T146" s="55"/>
      <c r="U146" s="55"/>
      <c r="V146" s="55"/>
      <c r="W146" s="32"/>
      <c r="X146" s="16"/>
    </row>
    <row r="147" spans="1:24" ht="8.1" customHeight="1" x14ac:dyDescent="0.25">
      <c r="A147" s="34"/>
      <c r="B147" s="3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31"/>
      <c r="X147" s="16"/>
    </row>
    <row r="148" spans="1:24" x14ac:dyDescent="0.25">
      <c r="A148" s="33" t="s">
        <v>26</v>
      </c>
      <c r="B148" s="14" t="s">
        <v>58</v>
      </c>
      <c r="C148" s="4">
        <v>5.3999999999999999E-2</v>
      </c>
      <c r="D148" s="4">
        <v>5.1999999999999998E-2</v>
      </c>
      <c r="E148" s="4">
        <v>5.8000000000000003E-2</v>
      </c>
      <c r="F148" s="4">
        <v>7.1999999999999995E-2</v>
      </c>
      <c r="G148" s="4">
        <v>0.06</v>
      </c>
      <c r="H148" s="4">
        <v>9.0999999999999998E-2</v>
      </c>
      <c r="I148" s="4">
        <v>2.5000000000000001E-2</v>
      </c>
      <c r="J148" s="4">
        <v>0.10199999999999999</v>
      </c>
      <c r="K148" s="4">
        <v>3.5999999999999997E-2</v>
      </c>
      <c r="L148" s="4">
        <v>5.7000000000000002E-2</v>
      </c>
      <c r="M148" s="4">
        <v>2.5000000000000001E-2</v>
      </c>
      <c r="N148" s="4">
        <v>1.2999999999999999E-2</v>
      </c>
      <c r="O148" s="4">
        <v>1.7000000000000001E-2</v>
      </c>
      <c r="P148" s="4">
        <v>4.2000000000000003E-2</v>
      </c>
      <c r="Q148" s="4"/>
      <c r="R148" s="4"/>
      <c r="S148" s="4"/>
      <c r="T148" s="4"/>
      <c r="U148" s="4"/>
      <c r="V148" s="4"/>
      <c r="W148" s="32"/>
      <c r="X148" s="16"/>
    </row>
    <row r="149" spans="1:24" x14ac:dyDescent="0.25">
      <c r="A149" s="90" t="s">
        <v>72</v>
      </c>
      <c r="B149" s="14" t="s">
        <v>59</v>
      </c>
      <c r="C149" s="4">
        <v>6.0999999999999999E-2</v>
      </c>
      <c r="D149" s="4">
        <v>4.9000000000000002E-2</v>
      </c>
      <c r="E149" s="4">
        <v>6.8000000000000005E-2</v>
      </c>
      <c r="F149" s="4">
        <v>6.6000000000000003E-2</v>
      </c>
      <c r="G149" s="4">
        <v>6.6000000000000003E-2</v>
      </c>
      <c r="H149" s="4">
        <v>6.0999999999999999E-2</v>
      </c>
      <c r="I149" s="4">
        <v>8.2000000000000003E-2</v>
      </c>
      <c r="J149" s="4">
        <v>2.8000000000000001E-2</v>
      </c>
      <c r="K149" s="4">
        <v>8.1000000000000003E-2</v>
      </c>
      <c r="L149" s="4">
        <v>6.6000000000000003E-2</v>
      </c>
      <c r="M149" s="4">
        <v>5.2999999999999999E-2</v>
      </c>
      <c r="N149" s="4">
        <v>4.4999999999999998E-2</v>
      </c>
      <c r="O149" s="4">
        <v>0.01</v>
      </c>
      <c r="P149" s="4">
        <v>1.6E-2</v>
      </c>
      <c r="Q149" s="4"/>
      <c r="R149" s="4"/>
      <c r="S149" s="4"/>
      <c r="T149" s="4"/>
      <c r="U149" s="4"/>
      <c r="V149" s="4"/>
      <c r="W149" s="32"/>
      <c r="X149" s="16"/>
    </row>
    <row r="150" spans="1:24" x14ac:dyDescent="0.25">
      <c r="A150" s="33">
        <f>SUM(C150:P150)/14</f>
        <v>0.10400000000000001</v>
      </c>
      <c r="B150" s="11" t="s">
        <v>60</v>
      </c>
      <c r="C150" s="12">
        <f t="shared" ref="C150:P150" si="28">C148+C149</f>
        <v>0.11499999999999999</v>
      </c>
      <c r="D150" s="12">
        <f t="shared" si="28"/>
        <v>0.10100000000000001</v>
      </c>
      <c r="E150" s="12">
        <f t="shared" si="28"/>
        <v>0.126</v>
      </c>
      <c r="F150" s="12">
        <f t="shared" si="28"/>
        <v>0.13800000000000001</v>
      </c>
      <c r="G150" s="12">
        <f t="shared" si="28"/>
        <v>0.126</v>
      </c>
      <c r="H150" s="12">
        <f t="shared" si="28"/>
        <v>0.152</v>
      </c>
      <c r="I150" s="12">
        <f t="shared" si="28"/>
        <v>0.10700000000000001</v>
      </c>
      <c r="J150" s="12">
        <f t="shared" si="28"/>
        <v>0.13</v>
      </c>
      <c r="K150" s="12">
        <f t="shared" si="28"/>
        <v>0.11699999999999999</v>
      </c>
      <c r="L150" s="12">
        <f t="shared" si="28"/>
        <v>0.123</v>
      </c>
      <c r="M150" s="12">
        <f t="shared" si="28"/>
        <v>7.8E-2</v>
      </c>
      <c r="N150" s="12">
        <f t="shared" si="28"/>
        <v>5.7999999999999996E-2</v>
      </c>
      <c r="O150" s="12">
        <f t="shared" si="28"/>
        <v>2.7000000000000003E-2</v>
      </c>
      <c r="P150" s="12">
        <f t="shared" si="28"/>
        <v>5.8000000000000003E-2</v>
      </c>
      <c r="Q150" s="12"/>
      <c r="R150" s="12"/>
      <c r="S150" s="12"/>
      <c r="T150" s="12"/>
      <c r="U150" s="12"/>
      <c r="V150" s="12"/>
      <c r="W150" s="32">
        <f>SUM(N150+P150)/3</f>
        <v>3.8666666666666662E-2</v>
      </c>
      <c r="X150" s="16"/>
    </row>
    <row r="151" spans="1:24" x14ac:dyDescent="0.25">
      <c r="A151" s="33"/>
      <c r="B151" s="83" t="s">
        <v>70</v>
      </c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32"/>
      <c r="X151" s="16"/>
    </row>
    <row r="152" spans="1:24" ht="8.1" customHeight="1" x14ac:dyDescent="0.25">
      <c r="A152" s="34"/>
      <c r="B152" s="3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31"/>
      <c r="X152" s="16"/>
    </row>
    <row r="153" spans="1:24" x14ac:dyDescent="0.25">
      <c r="A153" s="33" t="s">
        <v>27</v>
      </c>
      <c r="B153" s="14" t="s">
        <v>58</v>
      </c>
      <c r="W153" s="32"/>
      <c r="X153" s="16"/>
    </row>
    <row r="154" spans="1:24" x14ac:dyDescent="0.25">
      <c r="A154" s="33"/>
      <c r="B154" s="14" t="s">
        <v>59</v>
      </c>
      <c r="W154" s="32"/>
      <c r="X154" s="16"/>
    </row>
    <row r="155" spans="1:24" ht="15.75" customHeight="1" x14ac:dyDescent="0.25">
      <c r="A155" s="33"/>
      <c r="B155" s="14" t="s">
        <v>60</v>
      </c>
      <c r="W155" s="32"/>
      <c r="X155" s="16"/>
    </row>
    <row r="156" spans="1:24" ht="15.75" customHeight="1" x14ac:dyDescent="0.25">
      <c r="A156" s="33"/>
      <c r="B156" s="83" t="s">
        <v>70</v>
      </c>
      <c r="W156" s="32"/>
      <c r="X156" s="16"/>
    </row>
    <row r="157" spans="1:24" ht="8.1" customHeight="1" x14ac:dyDescent="0.25">
      <c r="A157" s="34"/>
      <c r="B157" s="3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31"/>
      <c r="X157" s="16"/>
    </row>
    <row r="158" spans="1:24" x14ac:dyDescent="0.25">
      <c r="A158" s="33" t="s">
        <v>28</v>
      </c>
      <c r="B158" s="14" t="s">
        <v>58</v>
      </c>
      <c r="W158" s="32"/>
      <c r="X158" s="16"/>
    </row>
    <row r="159" spans="1:24" ht="15.75" customHeight="1" x14ac:dyDescent="0.25">
      <c r="A159" s="33"/>
      <c r="B159" s="14" t="s">
        <v>59</v>
      </c>
      <c r="W159" s="32"/>
      <c r="X159" s="16"/>
    </row>
    <row r="160" spans="1:24" x14ac:dyDescent="0.25">
      <c r="A160" s="33"/>
      <c r="B160" s="14" t="s">
        <v>60</v>
      </c>
      <c r="W160" s="32"/>
      <c r="X160" s="16"/>
    </row>
    <row r="161" spans="1:24" x14ac:dyDescent="0.25">
      <c r="A161" s="33"/>
      <c r="B161" s="83" t="s">
        <v>70</v>
      </c>
      <c r="W161" s="32"/>
      <c r="X161" s="16"/>
    </row>
    <row r="162" spans="1:24" ht="8.1" customHeight="1" x14ac:dyDescent="0.25">
      <c r="A162" s="34"/>
      <c r="B162" s="3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31"/>
      <c r="X162" s="16"/>
    </row>
    <row r="163" spans="1:24" ht="15.75" customHeight="1" x14ac:dyDescent="0.25">
      <c r="A163" s="33" t="s">
        <v>29</v>
      </c>
      <c r="B163" s="14" t="s">
        <v>58</v>
      </c>
      <c r="W163" s="32"/>
      <c r="X163" s="16"/>
    </row>
    <row r="164" spans="1:24" x14ac:dyDescent="0.25">
      <c r="A164" s="33"/>
      <c r="B164" s="14" t="s">
        <v>59</v>
      </c>
      <c r="W164" s="32"/>
      <c r="X164" s="16"/>
    </row>
    <row r="165" spans="1:24" x14ac:dyDescent="0.25">
      <c r="A165" s="33"/>
      <c r="B165" s="14" t="s">
        <v>60</v>
      </c>
      <c r="W165" s="32"/>
      <c r="X165" s="16"/>
    </row>
    <row r="166" spans="1:24" x14ac:dyDescent="0.25">
      <c r="A166" s="33"/>
      <c r="B166" s="83" t="s">
        <v>70</v>
      </c>
      <c r="W166" s="32"/>
      <c r="X166" s="16"/>
    </row>
    <row r="167" spans="1:24" ht="8.1" customHeight="1" x14ac:dyDescent="0.25">
      <c r="A167" s="34"/>
      <c r="B167" s="3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31"/>
      <c r="X167" s="16"/>
    </row>
    <row r="168" spans="1:24" x14ac:dyDescent="0.25">
      <c r="A168" s="33" t="s">
        <v>30</v>
      </c>
      <c r="B168" s="14" t="s">
        <v>58</v>
      </c>
      <c r="W168" s="32"/>
      <c r="X168" s="16"/>
    </row>
    <row r="169" spans="1:24" x14ac:dyDescent="0.25">
      <c r="A169" s="33"/>
      <c r="B169" s="14" t="s">
        <v>59</v>
      </c>
      <c r="W169" s="32"/>
      <c r="X169" s="16"/>
    </row>
    <row r="170" spans="1:24" ht="15.75" customHeight="1" x14ac:dyDescent="0.25">
      <c r="A170" s="33"/>
      <c r="B170" s="14" t="s">
        <v>60</v>
      </c>
      <c r="W170" s="32"/>
      <c r="X170" s="16"/>
    </row>
    <row r="171" spans="1:24" ht="15.75" customHeight="1" x14ac:dyDescent="0.25">
      <c r="A171" s="33"/>
      <c r="B171" s="83" t="s">
        <v>70</v>
      </c>
      <c r="W171" s="32"/>
      <c r="X171" s="16"/>
    </row>
    <row r="172" spans="1:24" ht="8.1" customHeight="1" x14ac:dyDescent="0.25">
      <c r="A172" s="34"/>
      <c r="B172" s="3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31"/>
      <c r="X172" s="16"/>
    </row>
    <row r="173" spans="1:24" x14ac:dyDescent="0.25">
      <c r="A173" s="33" t="s">
        <v>31</v>
      </c>
      <c r="B173" s="14" t="s">
        <v>58</v>
      </c>
      <c r="W173" s="32"/>
      <c r="X173" s="16"/>
    </row>
    <row r="174" spans="1:24" ht="15.75" customHeight="1" x14ac:dyDescent="0.25">
      <c r="A174" s="33"/>
      <c r="B174" s="14" t="s">
        <v>59</v>
      </c>
      <c r="W174" s="32"/>
      <c r="X174" s="16"/>
    </row>
    <row r="175" spans="1:24" x14ac:dyDescent="0.25">
      <c r="A175" s="33"/>
      <c r="B175" s="14" t="s">
        <v>60</v>
      </c>
      <c r="W175" s="32"/>
      <c r="X175" s="16"/>
    </row>
    <row r="176" spans="1:24" x14ac:dyDescent="0.25">
      <c r="A176" s="33"/>
      <c r="B176" s="83" t="s">
        <v>70</v>
      </c>
      <c r="W176" s="32"/>
      <c r="X176" s="16"/>
    </row>
    <row r="177" spans="1:24" ht="8.1" customHeight="1" x14ac:dyDescent="0.25">
      <c r="A177" s="34"/>
      <c r="B177" s="3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31"/>
      <c r="X177" s="16"/>
    </row>
    <row r="178" spans="1:24" ht="15.75" customHeight="1" x14ac:dyDescent="0.25">
      <c r="A178" s="33" t="s">
        <v>32</v>
      </c>
      <c r="B178" s="14" t="s">
        <v>58</v>
      </c>
      <c r="W178" s="32"/>
      <c r="X178" s="16"/>
    </row>
    <row r="179" spans="1:24" x14ac:dyDescent="0.25">
      <c r="A179" s="33"/>
      <c r="B179" s="14" t="s">
        <v>59</v>
      </c>
      <c r="W179" s="32"/>
      <c r="X179" s="16"/>
    </row>
    <row r="180" spans="1:24" x14ac:dyDescent="0.25">
      <c r="A180" s="33"/>
      <c r="B180" s="14" t="s">
        <v>60</v>
      </c>
      <c r="W180" s="32"/>
      <c r="X180" s="16"/>
    </row>
    <row r="181" spans="1:24" x14ac:dyDescent="0.25">
      <c r="A181" s="33"/>
      <c r="B181" s="83" t="s">
        <v>70</v>
      </c>
      <c r="W181" s="32"/>
      <c r="X181" s="16"/>
    </row>
    <row r="182" spans="1:24" ht="8.1" customHeight="1" x14ac:dyDescent="0.25">
      <c r="A182" s="34"/>
      <c r="B182" s="3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31"/>
      <c r="X182" s="16"/>
    </row>
    <row r="183" spans="1:24" ht="15.75" customHeight="1" x14ac:dyDescent="0.25">
      <c r="A183" s="33" t="s">
        <v>33</v>
      </c>
      <c r="B183" s="14" t="s">
        <v>58</v>
      </c>
      <c r="W183" s="32"/>
      <c r="X183" s="16"/>
    </row>
    <row r="184" spans="1:24" x14ac:dyDescent="0.25">
      <c r="A184" s="33"/>
      <c r="B184" s="14" t="s">
        <v>59</v>
      </c>
      <c r="W184" s="32"/>
      <c r="X184" s="16"/>
    </row>
    <row r="185" spans="1:24" x14ac:dyDescent="0.25">
      <c r="A185" s="33"/>
      <c r="B185" s="14" t="s">
        <v>60</v>
      </c>
      <c r="W185" s="32"/>
      <c r="X185" s="16"/>
    </row>
    <row r="186" spans="1:24" x14ac:dyDescent="0.25">
      <c r="A186" s="33"/>
      <c r="B186" s="83" t="s">
        <v>70</v>
      </c>
      <c r="W186" s="32"/>
      <c r="X186" s="16"/>
    </row>
    <row r="187" spans="1:24" ht="8.1" customHeight="1" x14ac:dyDescent="0.25">
      <c r="A187" s="34"/>
      <c r="B187" s="3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31"/>
      <c r="X187" s="16"/>
    </row>
    <row r="188" spans="1:24" x14ac:dyDescent="0.25">
      <c r="A188" s="33" t="s">
        <v>34</v>
      </c>
      <c r="B188" s="14" t="s">
        <v>58</v>
      </c>
      <c r="W188" s="32"/>
      <c r="X188" s="16"/>
    </row>
    <row r="189" spans="1:24" x14ac:dyDescent="0.25">
      <c r="A189" s="33"/>
      <c r="B189" s="14" t="s">
        <v>59</v>
      </c>
      <c r="W189" s="32"/>
      <c r="X189" s="16"/>
    </row>
    <row r="190" spans="1:24" x14ac:dyDescent="0.25">
      <c r="A190" s="33"/>
      <c r="B190" s="14" t="s">
        <v>60</v>
      </c>
      <c r="W190" s="32"/>
      <c r="X190" s="16"/>
    </row>
    <row r="191" spans="1:24" x14ac:dyDescent="0.25">
      <c r="A191" s="33"/>
      <c r="B191" s="83" t="s">
        <v>70</v>
      </c>
      <c r="W191" s="32"/>
      <c r="X191" s="16"/>
    </row>
    <row r="192" spans="1:24" ht="8.1" customHeight="1" x14ac:dyDescent="0.25">
      <c r="A192" s="34"/>
      <c r="B192" s="3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31"/>
      <c r="X192" s="16"/>
    </row>
    <row r="193" spans="1:24" x14ac:dyDescent="0.25">
      <c r="A193" s="33" t="s">
        <v>35</v>
      </c>
      <c r="B193" s="14" t="s">
        <v>58</v>
      </c>
      <c r="W193" s="32"/>
      <c r="X193" s="16"/>
    </row>
    <row r="194" spans="1:24" x14ac:dyDescent="0.25">
      <c r="A194" s="33"/>
      <c r="B194" s="14" t="s">
        <v>59</v>
      </c>
      <c r="W194" s="32"/>
      <c r="X194" s="16"/>
    </row>
    <row r="195" spans="1:24" x14ac:dyDescent="0.25">
      <c r="A195" s="33"/>
      <c r="B195" s="14" t="s">
        <v>60</v>
      </c>
      <c r="W195" s="32"/>
      <c r="X195" s="16"/>
    </row>
    <row r="196" spans="1:24" x14ac:dyDescent="0.25">
      <c r="A196" s="33"/>
      <c r="B196" s="83" t="s">
        <v>70</v>
      </c>
      <c r="W196" s="32"/>
      <c r="X196" s="16"/>
    </row>
    <row r="197" spans="1:24" ht="8.1" customHeight="1" x14ac:dyDescent="0.25">
      <c r="A197" s="34"/>
      <c r="B197" s="3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31"/>
      <c r="X197" s="16"/>
    </row>
    <row r="198" spans="1:24" x14ac:dyDescent="0.25">
      <c r="A198" s="33" t="s">
        <v>36</v>
      </c>
      <c r="B198" s="14" t="s">
        <v>58</v>
      </c>
      <c r="W198" s="32"/>
      <c r="X198" s="16"/>
    </row>
    <row r="199" spans="1:24" x14ac:dyDescent="0.25">
      <c r="A199" s="33"/>
      <c r="B199" s="14" t="s">
        <v>59</v>
      </c>
      <c r="W199" s="32"/>
      <c r="X199" s="16"/>
    </row>
    <row r="200" spans="1:24" x14ac:dyDescent="0.25">
      <c r="A200" s="33"/>
      <c r="B200" s="14" t="s">
        <v>60</v>
      </c>
      <c r="W200" s="32"/>
      <c r="X200" s="16"/>
    </row>
    <row r="201" spans="1:24" x14ac:dyDescent="0.25">
      <c r="A201" s="33"/>
      <c r="B201" s="83" t="s">
        <v>70</v>
      </c>
      <c r="W201" s="32"/>
      <c r="X201" s="16"/>
    </row>
    <row r="202" spans="1:24" ht="8.1" customHeight="1" x14ac:dyDescent="0.25">
      <c r="A202" s="34"/>
      <c r="B202" s="3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31"/>
      <c r="X202" s="16"/>
    </row>
    <row r="203" spans="1:24" x14ac:dyDescent="0.25">
      <c r="A203" s="33" t="s">
        <v>37</v>
      </c>
      <c r="B203" s="14" t="s">
        <v>58</v>
      </c>
      <c r="W203" s="32"/>
      <c r="X203" s="16"/>
    </row>
    <row r="204" spans="1:24" x14ac:dyDescent="0.25">
      <c r="A204" s="33"/>
      <c r="B204" s="14" t="s">
        <v>59</v>
      </c>
      <c r="W204" s="32"/>
      <c r="X204" s="16"/>
    </row>
    <row r="205" spans="1:24" x14ac:dyDescent="0.25">
      <c r="A205" s="33"/>
      <c r="B205" s="14" t="s">
        <v>60</v>
      </c>
      <c r="W205" s="32"/>
      <c r="X205" s="16"/>
    </row>
    <row r="206" spans="1:24" x14ac:dyDescent="0.25">
      <c r="A206" s="33"/>
      <c r="B206" s="83" t="s">
        <v>70</v>
      </c>
      <c r="W206" s="32"/>
      <c r="X206" s="16"/>
    </row>
    <row r="207" spans="1:24" ht="8.1" customHeight="1" x14ac:dyDescent="0.25">
      <c r="A207" s="34"/>
      <c r="B207" s="3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31"/>
      <c r="X207" s="16"/>
    </row>
    <row r="208" spans="1:24" x14ac:dyDescent="0.25">
      <c r="A208" s="33" t="s">
        <v>38</v>
      </c>
      <c r="B208" s="14" t="s">
        <v>58</v>
      </c>
      <c r="W208" s="32"/>
      <c r="X208" s="16"/>
    </row>
    <row r="209" spans="1:24" x14ac:dyDescent="0.25">
      <c r="A209" s="33"/>
      <c r="B209" s="14" t="s">
        <v>59</v>
      </c>
      <c r="W209" s="32"/>
      <c r="X209" s="16"/>
    </row>
    <row r="210" spans="1:24" x14ac:dyDescent="0.25">
      <c r="A210" s="33"/>
      <c r="B210" s="14" t="s">
        <v>60</v>
      </c>
      <c r="W210" s="32"/>
      <c r="X210" s="16"/>
    </row>
    <row r="211" spans="1:24" x14ac:dyDescent="0.25">
      <c r="A211" s="33"/>
      <c r="B211" s="83" t="s">
        <v>70</v>
      </c>
      <c r="W211" s="32"/>
      <c r="X211" s="16"/>
    </row>
    <row r="212" spans="1:24" ht="8.1" customHeight="1" x14ac:dyDescent="0.25">
      <c r="A212" s="34"/>
      <c r="B212" s="3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31"/>
      <c r="X212" s="16"/>
    </row>
    <row r="213" spans="1:24" x14ac:dyDescent="0.25">
      <c r="A213" s="33" t="s">
        <v>39</v>
      </c>
      <c r="B213" s="14" t="s">
        <v>58</v>
      </c>
      <c r="W213" s="32"/>
      <c r="X213" s="16"/>
    </row>
    <row r="214" spans="1:24" x14ac:dyDescent="0.25">
      <c r="A214" s="33"/>
      <c r="B214" s="14" t="s">
        <v>59</v>
      </c>
      <c r="W214" s="32"/>
      <c r="X214" s="16"/>
    </row>
    <row r="215" spans="1:24" x14ac:dyDescent="0.25">
      <c r="A215" s="33"/>
      <c r="B215" s="14" t="s">
        <v>60</v>
      </c>
      <c r="W215" s="32"/>
      <c r="X215" s="16"/>
    </row>
    <row r="216" spans="1:24" x14ac:dyDescent="0.25">
      <c r="A216" s="33"/>
      <c r="B216" s="83" t="s">
        <v>70</v>
      </c>
      <c r="W216" s="32"/>
      <c r="X216" s="16"/>
    </row>
    <row r="217" spans="1:24" ht="8.1" customHeight="1" x14ac:dyDescent="0.25">
      <c r="A217" s="34"/>
      <c r="B217" s="3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31"/>
      <c r="X217" s="16"/>
    </row>
    <row r="218" spans="1:24" x14ac:dyDescent="0.25">
      <c r="A218" s="33" t="s">
        <v>40</v>
      </c>
      <c r="B218" s="14" t="s">
        <v>58</v>
      </c>
      <c r="W218" s="32"/>
      <c r="X218" s="16"/>
    </row>
    <row r="219" spans="1:24" x14ac:dyDescent="0.25">
      <c r="A219" s="33"/>
      <c r="B219" s="14" t="s">
        <v>59</v>
      </c>
      <c r="W219" s="32"/>
      <c r="X219" s="16"/>
    </row>
    <row r="220" spans="1:24" x14ac:dyDescent="0.25">
      <c r="A220" s="33"/>
      <c r="B220" s="14" t="s">
        <v>60</v>
      </c>
      <c r="W220" s="32"/>
      <c r="X220" s="16"/>
    </row>
    <row r="221" spans="1:24" x14ac:dyDescent="0.25">
      <c r="A221" s="33"/>
      <c r="B221" s="83" t="s">
        <v>70</v>
      </c>
      <c r="W221" s="32"/>
      <c r="X221" s="16"/>
    </row>
    <row r="222" spans="1:24" ht="8.1" customHeight="1" x14ac:dyDescent="0.25">
      <c r="A222" s="34"/>
      <c r="B222" s="3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31"/>
      <c r="X222" s="16"/>
    </row>
    <row r="223" spans="1:24" x14ac:dyDescent="0.25">
      <c r="A223" s="33" t="s">
        <v>41</v>
      </c>
      <c r="B223" s="14" t="s">
        <v>58</v>
      </c>
      <c r="W223" s="32"/>
      <c r="X223" s="16"/>
    </row>
    <row r="224" spans="1:24" x14ac:dyDescent="0.25">
      <c r="A224" s="33"/>
      <c r="B224" s="14" t="s">
        <v>59</v>
      </c>
      <c r="W224" s="32"/>
      <c r="X224" s="16"/>
    </row>
    <row r="225" spans="1:24" x14ac:dyDescent="0.25">
      <c r="A225" s="33"/>
      <c r="B225" s="14" t="s">
        <v>60</v>
      </c>
      <c r="W225" s="32"/>
      <c r="X225" s="16"/>
    </row>
    <row r="226" spans="1:24" x14ac:dyDescent="0.25">
      <c r="A226" s="33"/>
      <c r="B226" s="83" t="s">
        <v>70</v>
      </c>
      <c r="W226" s="32"/>
      <c r="X226" s="16"/>
    </row>
    <row r="227" spans="1:24" ht="8.1" customHeight="1" x14ac:dyDescent="0.25">
      <c r="A227" s="34"/>
      <c r="B227" s="3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31"/>
      <c r="X227" s="16"/>
    </row>
    <row r="228" spans="1:24" x14ac:dyDescent="0.25">
      <c r="A228" s="33" t="s">
        <v>42</v>
      </c>
      <c r="B228" s="14" t="s">
        <v>58</v>
      </c>
      <c r="W228" s="32"/>
      <c r="X228" s="16"/>
    </row>
    <row r="229" spans="1:24" x14ac:dyDescent="0.25">
      <c r="A229" s="33"/>
      <c r="B229" s="14" t="s">
        <v>59</v>
      </c>
      <c r="W229" s="32"/>
      <c r="X229" s="16"/>
    </row>
    <row r="230" spans="1:24" x14ac:dyDescent="0.25">
      <c r="A230" s="33"/>
      <c r="B230" s="14" t="s">
        <v>60</v>
      </c>
      <c r="W230" s="32"/>
      <c r="X230" s="16"/>
    </row>
    <row r="231" spans="1:24" x14ac:dyDescent="0.25">
      <c r="A231" s="33"/>
      <c r="B231" s="83" t="s">
        <v>70</v>
      </c>
      <c r="W231" s="32"/>
      <c r="X231" s="16"/>
    </row>
    <row r="232" spans="1:24" ht="8.1" customHeight="1" x14ac:dyDescent="0.25">
      <c r="A232" s="34"/>
      <c r="B232" s="3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31"/>
      <c r="X232" s="16"/>
    </row>
    <row r="233" spans="1:24" x14ac:dyDescent="0.25">
      <c r="A233" s="33" t="s">
        <v>43</v>
      </c>
      <c r="B233" s="14" t="s">
        <v>58</v>
      </c>
      <c r="C233" s="4">
        <v>0.13300000000000001</v>
      </c>
      <c r="D233" s="4">
        <v>0.14299999999999999</v>
      </c>
      <c r="E233" s="4">
        <v>0.14000000000000001</v>
      </c>
      <c r="F233" s="4">
        <v>0.14899999999999999</v>
      </c>
      <c r="G233" s="4">
        <v>9.7000000000000003E-2</v>
      </c>
      <c r="H233" s="4">
        <v>5.3999999999999999E-2</v>
      </c>
      <c r="I233" s="4">
        <v>7.9000000000000001E-2</v>
      </c>
      <c r="J233" s="4">
        <v>0.106</v>
      </c>
      <c r="K233" s="4">
        <v>4.1000000000000002E-2</v>
      </c>
      <c r="L233" s="4">
        <v>5.0999999999999997E-2</v>
      </c>
      <c r="M233" s="4">
        <v>6.7000000000000004E-2</v>
      </c>
      <c r="N233" s="4">
        <v>1.4E-2</v>
      </c>
      <c r="O233" s="4">
        <v>1.4E-2</v>
      </c>
      <c r="P233" s="4">
        <v>1.7000000000000001E-2</v>
      </c>
      <c r="Q233" s="4"/>
      <c r="R233" s="4"/>
      <c r="S233" s="4"/>
      <c r="T233" s="4"/>
      <c r="U233" s="4"/>
      <c r="V233" s="4"/>
      <c r="W233" s="32"/>
      <c r="X233" s="16"/>
    </row>
    <row r="234" spans="1:24" x14ac:dyDescent="0.25">
      <c r="A234" s="33"/>
      <c r="B234" s="14" t="s">
        <v>59</v>
      </c>
      <c r="C234" s="4">
        <v>8.8999999999999996E-2</v>
      </c>
      <c r="D234" s="4">
        <v>9.1999999999999998E-2</v>
      </c>
      <c r="E234" s="4">
        <v>0.106</v>
      </c>
      <c r="F234" s="4">
        <v>0.111</v>
      </c>
      <c r="G234" s="4">
        <v>0.113</v>
      </c>
      <c r="H234" s="4">
        <v>6.9000000000000006E-2</v>
      </c>
      <c r="I234" s="4">
        <v>0.04</v>
      </c>
      <c r="J234" s="4">
        <v>5.8000000000000003E-2</v>
      </c>
      <c r="K234" s="4">
        <v>7.2999999999999995E-2</v>
      </c>
      <c r="L234" s="4">
        <v>3.6999999999999998E-2</v>
      </c>
      <c r="M234" s="4">
        <v>3.9E-2</v>
      </c>
      <c r="N234" s="4">
        <v>5.3999999999999999E-2</v>
      </c>
      <c r="O234" s="4">
        <v>0.01</v>
      </c>
      <c r="P234" s="4">
        <v>2.3E-2</v>
      </c>
      <c r="Q234" s="4"/>
      <c r="R234" s="4"/>
      <c r="S234" s="4"/>
      <c r="T234" s="4"/>
      <c r="U234" s="4"/>
      <c r="V234" s="4"/>
      <c r="W234" s="32"/>
      <c r="X234" s="16"/>
    </row>
    <row r="235" spans="1:24" x14ac:dyDescent="0.25">
      <c r="A235" s="33"/>
      <c r="B235" s="14" t="s">
        <v>60</v>
      </c>
      <c r="C235" s="12">
        <f t="shared" ref="C235:P235" si="29">C233+C234</f>
        <v>0.222</v>
      </c>
      <c r="D235" s="12">
        <f t="shared" si="29"/>
        <v>0.23499999999999999</v>
      </c>
      <c r="E235" s="12">
        <f t="shared" si="29"/>
        <v>0.246</v>
      </c>
      <c r="F235" s="12">
        <f t="shared" si="29"/>
        <v>0.26</v>
      </c>
      <c r="G235" s="12">
        <f t="shared" si="29"/>
        <v>0.21000000000000002</v>
      </c>
      <c r="H235" s="12">
        <f t="shared" si="29"/>
        <v>0.123</v>
      </c>
      <c r="I235" s="12">
        <f t="shared" si="29"/>
        <v>0.11899999999999999</v>
      </c>
      <c r="J235" s="12">
        <f t="shared" si="29"/>
        <v>0.16400000000000001</v>
      </c>
      <c r="K235" s="12">
        <f t="shared" si="29"/>
        <v>0.11399999999999999</v>
      </c>
      <c r="L235" s="12">
        <f t="shared" si="29"/>
        <v>8.7999999999999995E-2</v>
      </c>
      <c r="M235" s="12">
        <f t="shared" si="29"/>
        <v>0.10600000000000001</v>
      </c>
      <c r="N235" s="12">
        <f t="shared" si="29"/>
        <v>6.8000000000000005E-2</v>
      </c>
      <c r="O235" s="12">
        <f t="shared" si="29"/>
        <v>2.4E-2</v>
      </c>
      <c r="P235" s="12">
        <f t="shared" si="29"/>
        <v>0.04</v>
      </c>
      <c r="Q235" s="12"/>
      <c r="R235" s="12"/>
      <c r="S235" s="12"/>
      <c r="T235" s="12"/>
      <c r="U235" s="12"/>
      <c r="V235" s="12"/>
      <c r="W235" s="32"/>
      <c r="X235" s="16"/>
    </row>
    <row r="236" spans="1:24" x14ac:dyDescent="0.25">
      <c r="B236" s="19" t="s">
        <v>70</v>
      </c>
      <c r="X236" s="16"/>
    </row>
    <row r="237" spans="1:24" x14ac:dyDescent="0.25">
      <c r="A237" s="32" t="s">
        <v>65</v>
      </c>
      <c r="C237" s="4"/>
      <c r="X237" s="16"/>
    </row>
    <row r="238" spans="1:24" x14ac:dyDescent="0.25">
      <c r="A238" s="32" t="s">
        <v>64</v>
      </c>
      <c r="X238" s="16"/>
    </row>
    <row r="239" spans="1:24" s="4" customFormat="1" x14ac:dyDescent="0.25">
      <c r="A239" s="32" t="s">
        <v>66</v>
      </c>
      <c r="B239" s="21"/>
      <c r="C239" s="4">
        <f t="shared" ref="C239:H239" si="30">SUM(C3:C235)/2/46</f>
        <v>0.1113913043478261</v>
      </c>
      <c r="D239" s="4">
        <f t="shared" si="30"/>
        <v>0.10454347826086961</v>
      </c>
      <c r="E239" s="4">
        <f t="shared" si="30"/>
        <v>9.8717391304347812E-2</v>
      </c>
      <c r="F239" s="4">
        <f t="shared" si="30"/>
        <v>9.1043478260869545E-2</v>
      </c>
      <c r="G239" s="4">
        <f t="shared" si="30"/>
        <v>7.8543478260869562E-2</v>
      </c>
      <c r="H239" s="4">
        <f t="shared" si="30"/>
        <v>6.2695652173913055E-2</v>
      </c>
      <c r="I239" s="4">
        <f t="shared" ref="I239:P239" si="31">SUM(I3:I235)/2/47</f>
        <v>7.0191489361702095E-2</v>
      </c>
      <c r="J239" s="4">
        <f t="shared" si="31"/>
        <v>7.0680851063829764E-2</v>
      </c>
      <c r="K239" s="4">
        <f t="shared" si="31"/>
        <v>6.8829787234042553E-2</v>
      </c>
      <c r="L239" s="4">
        <f t="shared" si="31"/>
        <v>6.3914893617021282E-2</v>
      </c>
      <c r="M239" s="4">
        <f t="shared" si="31"/>
        <v>5.646808510638298E-2</v>
      </c>
      <c r="N239" s="4">
        <f t="shared" si="31"/>
        <v>3.9872340425531907E-2</v>
      </c>
      <c r="O239" s="4">
        <f t="shared" si="31"/>
        <v>2.5191489361702114E-2</v>
      </c>
      <c r="P239" s="4">
        <f t="shared" si="31"/>
        <v>5.3531914893617021E-2</v>
      </c>
      <c r="W239" s="67"/>
      <c r="X239" s="22"/>
    </row>
    <row r="240" spans="1:24" x14ac:dyDescent="0.25">
      <c r="A240" s="31"/>
      <c r="B240" s="29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66"/>
      <c r="X240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Laase</dc:creator>
  <cp:lastModifiedBy>George Laase</cp:lastModifiedBy>
  <dcterms:created xsi:type="dcterms:W3CDTF">2014-12-09T23:33:17Z</dcterms:created>
  <dcterms:modified xsi:type="dcterms:W3CDTF">2017-08-21T23:56:49Z</dcterms:modified>
</cp:coreProperties>
</file>